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7" firstSheet="3" activeTab="3"/>
  </bookViews>
  <sheets>
    <sheet name="Base" sheetId="1" state="hidden" r:id="rId1"/>
    <sheet name="Tabela_2010" sheetId="2" state="hidden" r:id="rId2"/>
    <sheet name="Tabela_2011" sheetId="3" state="hidden" r:id="rId3"/>
    <sheet name="TABELA 08 TABELIÃES DE PROTESTO" sheetId="4" r:id="rId4"/>
  </sheets>
  <definedNames>
    <definedName name="_xlnm.Print_Area" localSheetId="2">'Tabela_2011'!$A$1:$F$2181</definedName>
  </definedNames>
  <calcPr fullCalcOnLoad="1"/>
</workbook>
</file>

<file path=xl/sharedStrings.xml><?xml version="1.0" encoding="utf-8"?>
<sst xmlns="http://schemas.openxmlformats.org/spreadsheetml/2006/main" count="7642" uniqueCount="674">
  <si>
    <t>1 de 50,00, 3 de 10,00, 2 de 1,00 e 4 de 0,10 = 82,40</t>
  </si>
  <si>
    <t>1 de 100,00, 1 de 10,00, 2 de 1,00, 1 de 0,50 e 1 de 0,10 = 112,60</t>
  </si>
  <si>
    <t>1 de 100,00, 1 de 10,00, 1 de 5,00, 4 de 1,00, 1 de 0,50 e 4 de 0,10 = 119,90</t>
  </si>
  <si>
    <t>1 de 100,00, 3 de 10,00, 4 de 1,00 e 4 de 0,10 = 134,50</t>
  </si>
  <si>
    <t>1 de 100,00, 1 de 50,00, 1 de 10,00 e 1 de 0,10 = 160,10</t>
  </si>
  <si>
    <t>1 de 100,00, 1 de 50,00, 4 de 10,00, 1 de 5,00, 1 de 1,00, 1 de 0,50 e 2 de 0,10 = 196,70</t>
  </si>
  <si>
    <t>2 de 100,00, 3 de 10,00, 3 de 1,00 e 3 de 0,10 = 233,30</t>
  </si>
  <si>
    <t>2 de 100,00, 1 de 50,00, 1 de 10,00, 1 de 5,00, 4 de 1,00, 1 de 0,50 e 4 de 0,10 = 269,90</t>
  </si>
  <si>
    <t>2 de 100,00, 1 de 50,00, 4 de 10,00, 1 de 1,00 e 3 de 0,10 = 306,40</t>
  </si>
  <si>
    <t>Diligência p/ “CUMPRA-SE” - Nos perímetros Urbano e Suburbano</t>
  </si>
  <si>
    <t>Diligência p/ “CUMPRA-SE” - No perímetro Rural</t>
  </si>
  <si>
    <t>3 de 500,00, 1 de 100,00, 1 de 50,00, 2 de 10,00, 1 de 5,00, 4 de 1,00 e  2 de 0,10 =1679,20</t>
  </si>
  <si>
    <t>4 de 500,00, 1 de 100,00, 1 de 50,00, 3 de 10,00, 1 de 5,00, 2 de 1,00, 4 de 0,10 = 2.301,10</t>
  </si>
  <si>
    <t>5 de 500,00, 1 de 50,00, 4 de 10,00, 3 de 1,00, 1 de 0,50 e 3 de 0,10 =2.593,80</t>
  </si>
  <si>
    <t>3 de 100,00, 1 de 50,00, 1 de 10,00, 1 de 1,00 e 3 de 0,30 = 361,30</t>
  </si>
  <si>
    <t>4 de 100,00, 3 de 10,00, 4 de 1,00 e 1 de  0,50 = 434,50</t>
  </si>
  <si>
    <t>1 de 500,00, 1 de 5,00, 2 de 1,00, 1 de 0,50 e 2 de 0,10 = 507,70</t>
  </si>
  <si>
    <t>1 de 500,00, 1 de 50,00, 3 de 10,00, 1 de 0,50 e 3 de 0,10 = 580,80</t>
  </si>
  <si>
    <t>1 de 500,00, 1 de 100,00, 1 de 50,00 e 4 de 1,00 = 654,00</t>
  </si>
  <si>
    <t>1 de 500,00, 2 de 100,00, 2 de 10,00, 1 de 5,00, 2 de 1,00 e 2 de 0,10 = 727,10</t>
  </si>
  <si>
    <t>1 de 500,00, 3 de 100,00 e 3 de 0,10 = 800,30</t>
  </si>
  <si>
    <t>1 de 500,00, 3 de 100,00, 1 de 50,00, 2 de 10,00, e 1 de 0,50 = 873,50</t>
  </si>
  <si>
    <t>1 de 500,00, 4 de 100,00, 4 de 10,00, 1 de 5,00, 1 de 1,00, 1 de 0,50 e 1 de 0,10 = 946,60</t>
  </si>
  <si>
    <t>2 de 500,00, 1 de 10,00, 1 de 5,00, 4 de 1,00, 1 de 0,50 e 4 de 0,10 = 1.019,80</t>
  </si>
  <si>
    <t>2 de 500,00, 1 de 50,00, 4 de 10,00, e 3 de 1,00 = 1.093,00</t>
  </si>
  <si>
    <t>2 de 500,00, 1 de 100,00, 1 de 50,00, 1 de 10,00, 1 de 5,00, 1 de 1,00 e 1 de 0,10 = 1.166,10</t>
  </si>
  <si>
    <t>2 de 500,00, 2 de 100,00, 2 de 10,00, 1 de 1,00, 1 de 0,50 e 4 de 0,10 = 1.221,90</t>
  </si>
  <si>
    <t>4 de 10,00, 1 de 5,00, 1 de 1,00, 1 de 0,50 e 2 de 0,10 = 46,70</t>
  </si>
  <si>
    <t>1 de 50,00, 4 de 10,00, 2 de 1,00 e 3 de 0,10 = 92,40</t>
  </si>
  <si>
    <t>1 de 50,00, 1 de 10,00, 1 de 5,00, 4 de 1,00, 1 de 0,50 e 1 de 0,10 = 69,60</t>
  </si>
  <si>
    <t>1 de 100,00, 1 de 10,00, 1 de 1,00, 0,50 e 1 de 0,10 =112,60</t>
  </si>
  <si>
    <t>1 de 100,00, 3 de 10,00, 4 de 1,00 e 1 de 0,50 = 134,50</t>
  </si>
  <si>
    <t>3 de 100,00, 1 de 5,00, 1 de 1,00 e 4 de 0,10 = 306,40</t>
  </si>
  <si>
    <t>4 de 100,00, 3 de 10,00, 4 de 1,00 e 1 de 0,50 = 434,50</t>
  </si>
  <si>
    <t>1 de 500,00, 3 de 100,00, 3 de 1,00 e 1 de 0,50 = 873,50</t>
  </si>
  <si>
    <t>2 de 500,00, 1 de 10,00, 1 de 5,00, 4 de 1,00, 1 de 0,50 e 3 de 0,10 = 1.019,80</t>
  </si>
  <si>
    <t>2 de 500,00, 1 de 50,00, 4 de 10,00 e 3 de 1,00 = 1.093,00</t>
  </si>
  <si>
    <t>2 de 500,00, 2 de 100,00, 2 de 20,00, 1 de 1,00, 1 de 0,50 e 4 de 0,10 = 1.221,90</t>
  </si>
  <si>
    <t>1 de 10,00, 1 de 5,00 e 1 de 0,50 = 15,50</t>
  </si>
  <si>
    <t>3 de 10,00 e 3 de 1,00 = 33,00</t>
  </si>
  <si>
    <t>4 de 10,00, 2 de 1,00 e 2 de 0,10 = 42,20</t>
  </si>
  <si>
    <t>1 de 50,00, 1 de 1,00 e 3 de 0,10 = 51,30</t>
  </si>
  <si>
    <t>1 de 100,00, 1 de 1,00, 1 de 0,50 e 1 de 0,10 = 101,60</t>
  </si>
  <si>
    <t>1 de 100,00, 4 de 10,00, 1 de 5,00, 1 de 1,00 e 3 de 0,10 147,30</t>
  </si>
  <si>
    <t>1 de 100,00, 1 de 50,00, 4 de 10,00, 3 de 1,00 e 1 de 0,10 = 193,10</t>
  </si>
  <si>
    <t>2 de 100,00, 3 de 10,00, 1 de 5,00, 3 de 1,00, 1 de 0,50 e 3 de 0,10 = 238,80</t>
  </si>
  <si>
    <t>2 de 100,00, 1 de 50,00, 3 de 10,00, 4 de 1,00 e 1 de 0,50 = 284,50</t>
  </si>
  <si>
    <t>3 de 100,00, 3 de 10,00 e 2 de 0,10 = 330,20</t>
  </si>
  <si>
    <t>3 de 100,00, 1 de 50,00, 2 de 10,00, 1 de 5,00 e 1 de 1,00 = 376,00</t>
  </si>
  <si>
    <t>4 de 100,00, 2 de 10,00, 1 de 1,00, 1 de 0,50 e 2 de 0,10 = 421,70</t>
  </si>
  <si>
    <t>1 de 500,00, 1 de 10,00, 3 de 1,00 e 2 de 0,10 = 513,20</t>
  </si>
  <si>
    <t>1 de 500,00, 1 de 50,00, 1 de 5,00, 3 de 1,00, 1 de 0,50 e 4 de 0,10 = 558,90</t>
  </si>
  <si>
    <t>1 de 500,00, 1 de 100,00, 4 de 1,00, 1 de 0,50 e 1 de 0,10 = 604,60</t>
  </si>
  <si>
    <t>1 de 500,00, 1 de 100,00, 1 de 50,00 e 3 de 0,10 = 650,30</t>
  </si>
  <si>
    <t>1 de 500,00, 1 de 100,00, 1 de 50,00 e 4 de 10,00, 1 de 5,00, 1 de 1,00 e 1 de 0,10 = 696,10</t>
  </si>
  <si>
    <t>1 de 500,00, 2 de 100,00, 4 de 10,00, 1 de 1,00, 1 de 0,50 e 3 de 0,10 = 741,80</t>
  </si>
  <si>
    <t>1 de 500,00, 2 e 100,00, 1 de 50,00, 3 de 10,00, 1 de 5,00, 2 de 1,00 e 1 de 0,50 = 787,50</t>
  </si>
  <si>
    <t>1 de 500,00, 3 de 100,00, 3 de 10,00, 3 de 1,00 e 3 de 0,10 = 833,30</t>
  </si>
  <si>
    <t>1 de 500,00, 3 de 100,00, 1 de 50,00, 2 de 10,00, 1 de 5,00 e 4 de 1,00 = 879,00</t>
  </si>
  <si>
    <t>1 de 500,00, 4 de 100,00, 2 de 10,00, 4 de 1,00, 1 de 0,50 e 4 de 0,10 = 924,70</t>
  </si>
  <si>
    <t>1 de 500,00, 4 de 100,00, 1 de 50,00, 2 de 10,00 e 4 de 0,10 = 970,40</t>
  </si>
  <si>
    <t>EMOLUMENTOS</t>
  </si>
  <si>
    <t xml:space="preserve">FUNEPJ </t>
  </si>
  <si>
    <t>TOTAL APONTAMENTO</t>
  </si>
  <si>
    <t>FUNEPJ</t>
  </si>
  <si>
    <t>1 de 500,00, 1 de 10,00, 1 de 5,00, 1 de 1,00 e 2 de 0,10 = 1.016,20</t>
  </si>
  <si>
    <t>2 de 500,00, 1 de 50,00, 1 de 10,00, 1 de 1,00, 1 de 0,50 e 4 de 0,10 = 1.061,90</t>
  </si>
  <si>
    <t>2 de 500,00, 1 de 50,00, 2 de 1,00, 1 de 0,50 e 4 de 0,10 = 1.107,60</t>
  </si>
  <si>
    <t>2 de 500,00, 1 de 100,00, 1 de 50,00, 3 de 1,00 e 3 de 0,10 = 1.153,30</t>
  </si>
  <si>
    <t>2 de 500,00, 1 de 100,00, 1 de 50,00, 4 de 10,00, 1 de 5,00, 4 de 1,00 e 1 de 0,10 = 1.199,10</t>
  </si>
  <si>
    <t>2 de 500,00, 2 de 100,00, 1 de 50,00, 1 de 10,00, 1 de 5,00, 2 de 1,00, 1 de 0,50 e 2 de 0,10 = 1.267,70</t>
  </si>
  <si>
    <t>2 de 500,00, 3 de 100,00, 1 de 50,00, 1 de 50,00, 1 de 5,00, 4 de 1,00 e 1 de 0,10 =1.359,10</t>
  </si>
  <si>
    <t>2 de 500,00, 4 de 100,00, 1 de 50,00, 1 de 0,50 e 1 de 0,10 = 1.450,60</t>
  </si>
  <si>
    <t>3 de 500,00, 4 de 10,00 e 2 de 1,00 = 1.542,00</t>
  </si>
  <si>
    <t>3 de 500,00, 1 de 100,00, 3 de 10,00, 3 de 1,00 e 1 de 0,50 = 1.633,50</t>
  </si>
  <si>
    <t>3 de 500,00, 2 de 100,00, 1 de 50,00, 7 de 10,00, 1 de 0,50 e 2 de 0,10 = 1.770,70</t>
  </si>
  <si>
    <t>3 de 500,00, 4 de 100,00, 1 de 50,00, 3 de 1,00, 1 de 0,50 e 1 de 0,10 = 1.953,60</t>
  </si>
  <si>
    <t>1 de 10,00, 4 de 1,00, 1 de 0,50 e 2 de 0,10 =17,70</t>
  </si>
  <si>
    <t>ATOS COMUNS A TODAS AS SERVENTIAS</t>
  </si>
  <si>
    <t>TABELA 03</t>
  </si>
  <si>
    <t>NOTA:                                                                                                                                                                                                                                                                                                                                         1) - HAVERÁ REEMBOLSO DE TODAS AS DESPESAS DE PUBLICAÇÃO, EDITORAÇÃO E MATERIAL, QUANDO OS EDITAIS, AVISOS, CITAÇÕES, INTIMAÇÕES E/OU NOTIFICAÇÕES E/OU NOTIFICAÇÕES FOREM FEITOS PELA IMPRENSA.
2) -  CABE AS PARTES PROVER AS DESPESAS COM TEGRAMAS, RADIOGRAMAS, TELEFONEMAS, PUBLICAÇÃO DE EDITAIS, AVISOS E ANÚNCIOS NO ÓRGÃO OFICIAL E AS CUSTAS DEVIDAS NO JUÍZO DEPRECADO.
3) -  O VALOR PREVISTO NO ITEM XI DESTINA-SE AS DESPESAS DE PORTE POSTAL</t>
  </si>
  <si>
    <t>1 de 50,00, 1 de 10,00, 2 de 1,00 e 3 de 0,10= 62,30</t>
  </si>
  <si>
    <t>2 de 100,00,1 DE 50,00, 3 de 10,00, 1 de 5,00, 4 de 1,00, e 1 de 0,10 = 289,10</t>
  </si>
  <si>
    <t>Escrituras. de quitação e resc., os emolumentos previstos no ítem IV desta  Tab., c/ redução de 50%</t>
  </si>
  <si>
    <t>2 de 100,00, 3 de 10,00, 1 de 5,00, 3 de 1,00, 1 de 0,50 e 3 de 010 = 238,80</t>
  </si>
  <si>
    <t>1 de 100,00 e 2 de 10,00, 1 de 0,50 e 3 de 0,10 =120,80</t>
  </si>
  <si>
    <t>TABELA 07</t>
  </si>
  <si>
    <t>NOTAS</t>
  </si>
  <si>
    <t>3 de 500,00, 3 de 100,00, 2 de 10,00, 1 de 5,00 e 1 de 0,50 = 1.825,50</t>
  </si>
  <si>
    <t>3 de 500,00, 3 de 100,00, 1 de 50,00, 4 de 10,00, 1 de 5,00 e 3 de 1,00, 1 de 0,50, 2 de 0,10 = 1.898,70</t>
  </si>
  <si>
    <t>FUNEPJ 10%</t>
  </si>
  <si>
    <t>NOTA: O VALOR DO REGISTRO DE LOTEAMENTO E DEMEMBRAMENTO ENGLOBA O ITEM "IV, A" (PELO REGISTRO DO MEMORIAL) MAIS O VALOR DO VALOR DO ITEM "IV, B" (POR LOTE), MULTIPLICADO PELO NÚMERO DE LOTES (UNIDADES AUTÔNOMAS). É O MESMO SISTEMA ADOTADO PARA CÁLCULO DO VALOR DE CERTIDÕES ( PRIMEIRA FOLHA MAIS FOLHAS ADCIONAIS).</t>
  </si>
  <si>
    <t>2 de 100,00, 3 de 10,00, 1 de 5,00, 3 de 1,00 e 1 de 0,50 = 238,50</t>
  </si>
  <si>
    <t>3 de 1,00, 1 de 0,50 e 3 de 0,10 = Total: 3,80</t>
  </si>
  <si>
    <t>OBS 02.: NOS SERVIÇOS REGISTRAIS INFORMATIZADOS QUE MICROFILMAREM OU DIGITALIZAREM OS DOCUMENTOS RECEBIDOS, ACRESCENTAR O VALOR PREVISTO NA TABELA 3, ITEM VIII</t>
  </si>
  <si>
    <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t>
  </si>
  <si>
    <t>II – PELO CANCELAMENTO DO PROTESTO, INCLUSOS A MICROFILMAGEM OU GRAVAÇÃO ELETRÔNICA E O PROCESSAMENTO DE DADOS, A METADE NO INCISO I.</t>
  </si>
  <si>
    <t xml:space="preserve">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CENTAVOS) POR TÍTULO PROTESTADO OU CANCELADO.
2) QUANDO A INTIMAÇÃO FOR FEITA PELA IMPRENSA, HAVERÁ REEMBOLSO DAS DESPESAS DE PUBLICAÇÃO.
3) NO PAGAMENTO DE TÍTULOS OU DOCUMENTOS DE DÍVIDA, HAVERÁ REEMBOLSO DA CONTRIBUIÇÃO PROVISÓRIA SOBRE MOVIMENTAÇÃO OU TRANSMISSÃO DE VALORES E DE CRÉDITOS E DIREITOS DE NATUREZA FINANCEIRA – CPMF OU QUALQUER OUTRA ESPÉCIE DE TRIBUTOS QUE VENHA A SER CRIADO.
</t>
  </si>
  <si>
    <t>Selos</t>
  </si>
  <si>
    <r>
      <t xml:space="preserve">    </t>
    </r>
    <r>
      <rPr>
        <b/>
        <sz val="13"/>
        <rFont val="Verdana"/>
        <family val="2"/>
      </rPr>
      <t>ATOS COMUNS A TODAS ÀS SERVENTIAS - TABELA 03</t>
    </r>
  </si>
  <si>
    <t>ITEM</t>
  </si>
  <si>
    <t>LETRA</t>
  </si>
  <si>
    <t>ATO</t>
  </si>
  <si>
    <t>R$</t>
  </si>
  <si>
    <t>I</t>
  </si>
  <si>
    <t xml:space="preserve">A </t>
  </si>
  <si>
    <t>Cert. Escrit.- 1ª pág. (c/ Proc. dados) traslado</t>
  </si>
  <si>
    <t>B</t>
  </si>
  <si>
    <t>Cert. Escrit. - pela página que exceder</t>
  </si>
  <si>
    <t>II</t>
  </si>
  <si>
    <t>Pública Forma p/ folha (com Proc. Dados)</t>
  </si>
  <si>
    <t>III</t>
  </si>
  <si>
    <t>Conferência de reprodução, cópia ou via de qualquer papel com original</t>
  </si>
  <si>
    <t>IV</t>
  </si>
  <si>
    <t>Busca de papéis, processos e doc arquivados, por período de 3 anos</t>
  </si>
  <si>
    <t>V</t>
  </si>
  <si>
    <t>A</t>
  </si>
  <si>
    <t xml:space="preserve">Desarquivamento/Desentranhamento de processo </t>
  </si>
  <si>
    <t xml:space="preserve">V </t>
  </si>
  <si>
    <t>De documento arquivamento (alem de busca)</t>
  </si>
  <si>
    <t>Mais cada cópia autenticada</t>
  </si>
  <si>
    <t>VI</t>
  </si>
  <si>
    <t>Guias para recolhimento e depósito</t>
  </si>
  <si>
    <t xml:space="preserve">VII </t>
  </si>
  <si>
    <t>Diligência perímetro urbano e suburbano</t>
  </si>
  <si>
    <t xml:space="preserve">  B</t>
  </si>
  <si>
    <t>Diligência perímetro rural</t>
  </si>
  <si>
    <t>VIII</t>
  </si>
  <si>
    <t>Microfilmagem, ou digitalização por folha  de uma face</t>
  </si>
  <si>
    <t>IX</t>
  </si>
  <si>
    <t>Processamento de dados</t>
  </si>
  <si>
    <t>X</t>
  </si>
  <si>
    <t xml:space="preserve"> A</t>
  </si>
  <si>
    <t>Ofícios em geral, editais e avisos pela primeira folha</t>
  </si>
  <si>
    <t xml:space="preserve"> B</t>
  </si>
  <si>
    <t>Ofícios em geral, editais e avisos por folha que exceder</t>
  </si>
  <si>
    <t>XI</t>
  </si>
  <si>
    <t>Encaminhamento de correspondência</t>
  </si>
  <si>
    <t>FUNEPJ MAIS 10%</t>
  </si>
  <si>
    <t>NOTAS – TABELA 07</t>
  </si>
  <si>
    <t>I-A</t>
  </si>
  <si>
    <t>Reconhecimento de firma</t>
  </si>
  <si>
    <t>TAB. 03/IV</t>
  </si>
  <si>
    <t>Busca</t>
  </si>
  <si>
    <t>TOTAL</t>
  </si>
  <si>
    <t>FUNEPJ - Lei Complementar 257/02</t>
  </si>
  <si>
    <t> Selos </t>
  </si>
  <si>
    <t>RECONHECIMENTO DE FIRMA</t>
  </si>
  <si>
    <t>II-A</t>
  </si>
  <si>
    <t>Autenticação/cópia por face de documento</t>
  </si>
  <si>
    <t> Selos</t>
  </si>
  <si>
    <t>AUTENTICAÇÃO POR FACE DE DOCUMENTO</t>
  </si>
  <si>
    <t xml:space="preserve">Cartão de registro de firma </t>
  </si>
  <si>
    <t>TAB. 03/IX</t>
  </si>
  <si>
    <t>Processamento de Dados</t>
  </si>
  <si>
    <t>Total</t>
  </si>
  <si>
    <t>ESCRITURAS</t>
  </si>
  <si>
    <t xml:space="preserve">IV </t>
  </si>
  <si>
    <t xml:space="preserve">               A</t>
  </si>
  <si>
    <t>Escritura sem valor</t>
  </si>
  <si>
    <t>FARPEN (Lei 6.670 - Ato 678/02)</t>
  </si>
  <si>
    <t xml:space="preserve">                B</t>
  </si>
  <si>
    <t>Escritura com valor (TABELA)</t>
  </si>
  <si>
    <t>ESCRITURAS COM VALORES DECLARADOS</t>
  </si>
  <si>
    <t>FAIXA DE VALORES</t>
  </si>
  <si>
    <t>DESCRIÇÃO</t>
  </si>
  <si>
    <t>ATÉ 2.500,00</t>
  </si>
  <si>
    <t>FUNEPJ - Lei Complementar 257/02 – ATO 677/02</t>
  </si>
  <si>
    <t>DE 2.500,01 ATÉ 5.000,00</t>
  </si>
  <si>
    <t>DE 5.000,01 ATÉ 10.000,00</t>
  </si>
  <si>
    <t>DE 10.000,01 ATÉ 15.000,00</t>
  </si>
  <si>
    <t>DE 15.000,01 ATÉ 20.000,00</t>
  </si>
  <si>
    <t>DE 20.000,01 ATÉ 25.000,00</t>
  </si>
  <si>
    <t>DE 25.000,01 ATÉ 30.000,00</t>
  </si>
  <si>
    <t>DE 30.000,01 ATÉ 35.000,00</t>
  </si>
  <si>
    <t>DE 35.000,01 ATÉ 40.000,00</t>
  </si>
  <si>
    <t>DE 40.000,01 ATÉ 45.000,00</t>
  </si>
  <si>
    <t>DE 45.000,01 ATÉ 50.000,00</t>
  </si>
  <si>
    <t>DE 50.000,01 ATÉ 55.000,00</t>
  </si>
  <si>
    <t>DE 55.000,01 ATÉ 60.000,00</t>
  </si>
  <si>
    <t>DE 60.000,01 ATÉ 65.000,00</t>
  </si>
  <si>
    <t>DE 65.000,01 ATÉ 70.000,00</t>
  </si>
  <si>
    <t>DE 70.000,01 ATÉ 75.000,00</t>
  </si>
  <si>
    <t>DE 75.000,01 ATÉ 80.000,00</t>
  </si>
  <si>
    <t>DE 80.000,01 ATÉ 85.000,00</t>
  </si>
  <si>
    <t>DE 85.000,01 ATÉ 90.000,00</t>
  </si>
  <si>
    <t>DE 90.000,01 ATÉ 95.000,00</t>
  </si>
  <si>
    <t>DE 95.000,01 ATÉ 100.000,00</t>
  </si>
  <si>
    <t>DE 100.000,01 ATÉ 105.000,00</t>
  </si>
  <si>
    <t>DE 105.000,01 ATÉ 110.000,00</t>
  </si>
  <si>
    <t>DE 110.000,01 ATÉ 115.000,00</t>
  </si>
  <si>
    <t>DE 115.000,01 ATÉ 120.000,00</t>
  </si>
  <si>
    <t>DE 120.000,01 ATÉ 125.000,00</t>
  </si>
  <si>
    <t>DE 125.000,01 ATÉ 130.000,00</t>
  </si>
  <si>
    <t>DE 130.000,01 ATÉ 140.000,00</t>
  </si>
  <si>
    <t>DE 140.000,01 ATÉ 150.000,00</t>
  </si>
  <si>
    <t>DE 150.000,01 ATÉ 160.000,00</t>
  </si>
  <si>
    <t>DE 160.000,01 ATÉ 170.000,00</t>
  </si>
  <si>
    <t>4 de 500,00, 1 de 50,00, 4 de 10,00, 1 de 5,00, 4 de 1,00, 3 de 0,10 = 2.099,30</t>
  </si>
  <si>
    <t>DE 170.000,01 ATÉ 180.000,00</t>
  </si>
  <si>
    <t>DE 180.000,01 ATÉ 200.000,00</t>
  </si>
  <si>
    <t>ACIMA DE 200.000,01</t>
  </si>
  <si>
    <t>PROCURAÇÕES</t>
  </si>
  <si>
    <t>Procuração - 1 outorgante ou o casal</t>
  </si>
  <si>
    <t xml:space="preserve">               B</t>
  </si>
  <si>
    <t xml:space="preserve"> C</t>
  </si>
  <si>
    <t>Em causa própria - os emolumentos previstos no ítem  IV desta Tabela</t>
  </si>
  <si>
    <t>Escr. de quitação e resc., os emolumentos previstos no ítem IV desta  Tab., c/ redução de 50%</t>
  </si>
  <si>
    <t>TESTAMENTOS</t>
  </si>
  <si>
    <t>VII</t>
  </si>
  <si>
    <t xml:space="preserve">                A</t>
  </si>
  <si>
    <t>Testamento cerrado</t>
  </si>
  <si>
    <t>Revogação de Testamento</t>
  </si>
  <si>
    <t xml:space="preserve">                C </t>
  </si>
  <si>
    <t>Testamento Público sem valor</t>
  </si>
  <si>
    <t>1 de 5,00, 3 de 1,00, 1 de 0,50, 3 de 0,10 = 8,80</t>
  </si>
  <si>
    <t>1 de 50,00, 1 de 5,00, 4 de 1,00, 2 de 0,10 = 59,20</t>
  </si>
  <si>
    <t>1 de 50,00, 1 de 5,00, 4 de 1,00, 2 de 0,10 =59,20</t>
  </si>
  <si>
    <t xml:space="preserve"> 1 de 50,00, 3 de 10,00, 3 de 1,00 e 1 de 0,50 = 83,50</t>
  </si>
  <si>
    <t>1 de 100,00, 3 de 10,00,1 de 5,00, 1 de 0,50 e 2 de 0,10 = 135,70</t>
  </si>
  <si>
    <t>1 de 200,00, 1 de 5,00 e 3 de 0,10 = 205,30</t>
  </si>
  <si>
    <t>2 de 100,00,1 DE 50,00, 2 de 10,00, 4 de 1,00, 1 DE 0,50 E 3 DE 0,10 = 274,80</t>
  </si>
  <si>
    <t>3 de 100,00, 4 de 10,00, 4 de 1,00 e 4 de 0,10 =344,40</t>
  </si>
  <si>
    <t xml:space="preserve">4 de 100,00, 1 de 10,00, 3 de 1,00, 1 de 0,50 e 4 de 0,10 = 413,90 </t>
  </si>
  <si>
    <t>4 de 100,00, 1 de 50,00, 3 de 10,00, 3 de 1,00 e 1 de 0,50 = 483,50</t>
  </si>
  <si>
    <t>1 de 500,00, 1 de 50,00 e 3 de 1,00= 553,00</t>
  </si>
  <si>
    <t>1 de 500,00, 1 de 100,00, 2 de 10,00, 2 de 1,00, 1 de 0,50, 1 de 0,10 = 622,60</t>
  </si>
  <si>
    <t>1 de 500,00, 1 de 100,00, 1 de 50,00, 4 de 10,00, 2 de 1,00 e 1 de 0,10 =692,10</t>
  </si>
  <si>
    <t>1 de 500,00, 2 de 100,00, 1 de 50,00, 1 de 10,00, 1 de 1,00, 1 de 0,50 e 2 de 0,10 = 761,70</t>
  </si>
  <si>
    <t>1 de 500,00, 3 de 100,00, 3 de 10,00, 1 de 1,00 e 2 de 0,10 = 831,20</t>
  </si>
  <si>
    <t>1 de 500,00, 4 de 100,00, 1 de 0,50 e 3 de 0,10 =900,80</t>
  </si>
  <si>
    <t>1 de 500,00, 4 de 100,00, 1 de 50,00 , 2 de 10,00 e 3 de 0,10 =970,30</t>
  </si>
  <si>
    <t>2 de 500,00, 3 de 10,00,  1 de 5,00, 4 de 1,00,1 de 0,50 e 4 de 0,10 = 1.039,90</t>
  </si>
  <si>
    <t>2 de 500,00, 1 de 100,00, 1 de 5,00, 4 de 1,00 e 4 de 0,10 = 1.109,40</t>
  </si>
  <si>
    <t>2 de 500,00, 1 de 100,00, 1 de 50,00 , 2 de 10,00, 1 de 5,00 e 4 de 1,00 = 1.179,00</t>
  </si>
  <si>
    <t>2 de 500,00, 2 de 100,00,  4 de 10,00 , 1 de 5,00, 3 de 1,00 e 1 de 0,50= 1.248,50</t>
  </si>
  <si>
    <t>2 de 500,00, 3 de 100,00, 1 de 10,00,  1 de 5,00, 3 de 1,00 e  1 de 0,10 = 1.318,10</t>
  </si>
  <si>
    <t>2 de 500,00, 3 de 100,00, 1 de 50,00, 3 de 10,00, 1 de 5,00, 2 de 1,00, 1 de 0,50 e 1 de 0,10= 1.387,60</t>
  </si>
  <si>
    <t>2 de 500,00, 4 de 100,00, 1 de 50,00, 1 de 5,00, 2 de 1,00 e 2 de 0,10 = 1.457,20</t>
  </si>
  <si>
    <t>3 de 500,00, 2 de 10,00, 1 de 5,00, 1 de 1,00, 1 de 0,50, 2 de 0,10 = 1.526,70</t>
  </si>
  <si>
    <t>3 de 500,00, 1 de 50,00, 4 de 10,00, 1 de 5,00, 1 de 1,00 e  3 de 0,10 =1.596,30</t>
  </si>
  <si>
    <t>3 de 500,00, 1 de 100,00, 1 de 50,00, 1 de 10,00, 1 de 5,00, 1 de 0,50 e 3 de 0,10  = 1.665,80</t>
  </si>
  <si>
    <t>3 de 500,00, 2 de 100,00, 3 de 10,00, 1 de 5,00 e 4 de 0,10 =1.735,40</t>
  </si>
  <si>
    <t>3 de 500,00, 3 de 100,00, 4 de 1,00, 1 de 0,50, 4 de 0,10 = 1.804,90</t>
  </si>
  <si>
    <t>3 de 500,00, 4 de 100,00, 1 de 5,00, 4 de 1,00 e 2 de 0,10 =1.909,70</t>
  </si>
  <si>
    <t>4 de 500,00, 4 de 10,00, 1 de 5,00 , 3 de 1,00 e 3 de 0,10 = 2.048,30</t>
  </si>
  <si>
    <t>4 de 500,00, 1 de 100,00, 1 de 50,00, 3 de 10,00, 1 de 5,00, 2 de 1,00, 4 de 0,10 = 2.187,40</t>
  </si>
  <si>
    <t>4 de 500,00, 4 de 100,00, 1 de 50,00, 1 de 10,00, 1 de 5,00, 1 de 0,50 , 2 de 0,10 =2.465,70</t>
  </si>
  <si>
    <t>5 de 500,00, 1 de 100,00, 1 de 50,00, 2 de 10,00, 4 de 1,00 e 3 de 0,10 = 2.674,30</t>
  </si>
  <si>
    <t>5 de 500,00, 4 de 100,00, 1 de 50,00, 2 de 1,00 e 1 de 0,50 = 2.452,50</t>
  </si>
  <si>
    <t>2 de 10,00, 1 de 5,00, e 2 de 0,10 = 25,20</t>
  </si>
  <si>
    <t>Procuração - por outorgante que exceder</t>
  </si>
  <si>
    <t>1 de 10,00, 4 de 0,10</t>
  </si>
  <si>
    <t>2 de 100,00,3 de 10,00, 1 de 5,00 e 2 de 1,00 =237,00</t>
  </si>
  <si>
    <t>2 de 100,00, 3 de 10,00, 1 de 5,00 e 2 de 1,00 = 237,00</t>
  </si>
  <si>
    <t>1 de 500,00, 1 de 100,00,  1 de 50,00, 2 de 10,00, 3 de 1,00, 1 de 0,50 e 3 de 0,10 = 673,80</t>
  </si>
  <si>
    <t>D</t>
  </si>
  <si>
    <t>Testamento público com valor declarado, os emolumentos previstos no item IV da tabela</t>
  </si>
  <si>
    <t>NOTA: Processamento de dados só poderá ser cobrado se o Cartório estiver informatizado.</t>
  </si>
  <si>
    <t>PROTESTO -  TABELA 08</t>
  </si>
  <si>
    <t>ATOS DOS TABELIAES DE PROTESTO</t>
  </si>
  <si>
    <t>VALOR DOS EMOLUMENTOS</t>
  </si>
  <si>
    <t>01) ATÉ 25,00</t>
  </si>
  <si>
    <t>02) DE 25,01 ATÉ 50,00</t>
  </si>
  <si>
    <t>03) DE 50,01 ATÉ 100,00</t>
  </si>
  <si>
    <t>04) DE 100,01 ATÉ 200,00</t>
  </si>
  <si>
    <t>05) DE 200,01 ATÉ 300,00</t>
  </si>
  <si>
    <t>06) DE 300,01 ATÉ 400,00</t>
  </si>
  <si>
    <t>07) DE 400,01 ATÉ 500,00</t>
  </si>
  <si>
    <t>08) DE 500,01 ATÉ 750,00</t>
  </si>
  <si>
    <t>09) DE 750,01 ATÉ 1.000,00</t>
  </si>
  <si>
    <t>10) DE 1.000,00 ATÉ 1.250,00</t>
  </si>
  <si>
    <t>11) DE 1.250,01 ATÉ 1.500,00</t>
  </si>
  <si>
    <t>12) DE 1.500,01 ATÉ 1.750,00</t>
  </si>
  <si>
    <t>13) DE 1.750,01 ATÉ 2.000,00</t>
  </si>
  <si>
    <t>14) DE 2.000,01 ATÉ 2.500,00</t>
  </si>
  <si>
    <t>15) DE 2.500,01 ATÉ 3.000,00</t>
  </si>
  <si>
    <t>16) DE 3.000,01 ATÉ 3.500,00</t>
  </si>
  <si>
    <t>17) DE 3.500,01 ATÉ 4.000,00</t>
  </si>
  <si>
    <t>18) DE 4.000,01 ATÉ 4.500,00</t>
  </si>
  <si>
    <t>19) DE 4.500,01 ATÉ 5.000,00</t>
  </si>
  <si>
    <t>20) DE 5.000,01 ATÉ 7.500,00</t>
  </si>
  <si>
    <t>21) DE 7.500,01 ATÉ 10.000,00</t>
  </si>
  <si>
    <t>22) DE 10.000,01 ATÉ 12.500,00</t>
  </si>
  <si>
    <t>23) DE 12.500,01 ATÉ 15.000,00</t>
  </si>
  <si>
    <t>24) DE 15.000,01 ATÉ 17.500,00</t>
  </si>
  <si>
    <t>ÍNDICE</t>
  </si>
  <si>
    <t>TABELA 03 - Atos comuns a todas as serventias ______________________________________________    02</t>
  </si>
  <si>
    <t>TABELA 07 - Notas  _______________________________________________________________________    03</t>
  </si>
  <si>
    <t>TABELA 08 - Protesto _____________________________________________________________________    09</t>
  </si>
  <si>
    <t>TABELA 09 - Registro Civil_________________________________________________________________    10</t>
  </si>
  <si>
    <t>TABELA 10 - Pessoas Júridicas______________________________________________________________  14</t>
  </si>
  <si>
    <t>TABELA 11 - Registro de Imóveis____________________________________________________________   24</t>
  </si>
  <si>
    <t>TABELA 12 - Juiz de Paz ___________________________________________________________________   30</t>
  </si>
  <si>
    <t>O EXCELENTÍSSIMO SENHOR DESEMBARGADOR SÉRGIO LUIZ TEIXEIRA GAMA, CORREGEDOR GERAL DA JUSTIÇA DO ESTADO DO ESPÍRITO SANTO, NO USO DE SUAS ATRIBUIÇÕES LEGAIS,</t>
  </si>
  <si>
    <t xml:space="preserve">                    1° - Publicar a tabela de valores da contribuição ao custeio dos atos gratuitos praticados pelos registradores civis das pessoas naturais do Estado do Espírito Santo a vigorar no exercício de 2011.</t>
  </si>
  <si>
    <t>I - NOS ATOS LANÇADOS NOS TABELIONATOS DE NOTAS E PROTESTOS:</t>
  </si>
  <si>
    <t>II - NOS ATOS LANÇADOS EM LIVROS DE REGISTROS PÚBLICOS</t>
  </si>
  <si>
    <t>2° - Este Ato entra em vigor na data de sua publicação produzindo efeitos financeiros a partir do dia 1° de janeiro de 2011.</t>
  </si>
  <si>
    <r>
      <t>CONSIDERANDO</t>
    </r>
    <r>
      <rPr>
        <sz val="10"/>
        <rFont val="Arial"/>
        <family val="2"/>
      </rPr>
      <t xml:space="preserve"> que o Decreto n° 2623-R, de 22 de novembro de 2010 fixou o Valor de Referência do Tesouro Estadual - VRTE, a vigorar no exercício de 2011, em 2,1117 (dois reais e mil cento e dezessete centésimos de centavos).</t>
    </r>
  </si>
  <si>
    <r>
      <t>CONSIDERANDO</t>
    </r>
    <r>
      <rPr>
        <sz val="10"/>
        <rFont val="Arial"/>
        <family val="2"/>
      </rPr>
      <t xml:space="preserve"> que a Lei Estadual nº 8.620/2007 modificou o inciso II do referido artigo 5º, inserindo a alínea “d”, que estabelece para intimação e notificação, recebidas por meio eletrônico ou magnético, a metade do valor cobrado pelo Registro Sem Valor Declarado;</t>
    </r>
  </si>
  <si>
    <r>
      <t xml:space="preserve">CONSIDERANDO </t>
    </r>
    <r>
      <rPr>
        <sz val="10"/>
        <rFont val="Arial"/>
        <family val="2"/>
      </rPr>
      <t>que o art. 6°, § 2°, da referida Lei n° 6.670/2001 determina que a taxa de compensação será reajustada pela variação da VRTE;</t>
    </r>
  </si>
  <si>
    <r>
      <t>CONSIDERANDO</t>
    </r>
    <r>
      <rPr>
        <sz val="10"/>
        <rFont val="Arial"/>
        <family val="2"/>
      </rPr>
      <t xml:space="preserve"> que o art. 5° da referida Lei n° 6.670, de 16 maio de 2001, instituiu a contribuição de custeio dos atos gratuitos praticados pelos registradores civis das pessoas naturais;</t>
    </r>
  </si>
  <si>
    <r>
      <t>CONSIDERANDO</t>
    </r>
    <r>
      <rPr>
        <sz val="10"/>
        <rFont val="Arial"/>
        <family val="2"/>
      </rPr>
      <t xml:space="preserve"> que a Lei Estadual n° 6.670, de 16 de maio de 2001, criou o Fundo de Apoio ao Registro Civil das Pessoas Naturais do Estado do Espírito Santo - FARPEN com a finalidade de atender às determinações do art. 8° da Lei Federal n° 10.169, de 20 de dezembro de 2.000;</t>
    </r>
  </si>
  <si>
    <r>
      <t>I – CASAMENTOS</t>
    </r>
    <r>
      <rPr>
        <sz val="10"/>
        <rFont val="Arial"/>
        <family val="2"/>
      </rPr>
      <t xml:space="preserve">
A) REALIZADO NA SEDE DO CARTÓRIO ..... R$ 14,33
B) REALIZADO FORA DA SEDE DO CARTÓRIO..... R$ 58,53
</t>
    </r>
    <r>
      <rPr>
        <b/>
        <sz val="10"/>
        <rFont val="Arial"/>
        <family val="2"/>
      </rPr>
      <t>NOTAS:</t>
    </r>
    <r>
      <rPr>
        <sz val="10"/>
        <rFont val="Arial"/>
        <family val="2"/>
      </rPr>
      <t xml:space="preserve">
1) AS DESPESAS DE CONDUÇÃO, HOSPEDAGEM E ALIMENTAÇÃO, QUANDO NECESSÁRIAS, SERÃO CUSTEADAS PELA PARTE INTERESSADA.
3) A PRESENTE TABELA SERÁ APLICADA ATÉ A REGULAMENTAÇÃO DO ART. 98, II, DA CONSTITUIÇÃO FEDERAL.</t>
    </r>
  </si>
  <si>
    <t>25) DE 17.500,01 ATÉ 20.000,00</t>
  </si>
  <si>
    <t>26) DE 20.000,01 ATÉ 22.500,00</t>
  </si>
  <si>
    <t>27) DE 22.500,01 ATÉ 25.000,00</t>
  </si>
  <si>
    <t>28) DE 25.000,01 ATÉ 27.500,00</t>
  </si>
  <si>
    <t>29) DE 27.500,01 ATÉ 30.000,00</t>
  </si>
  <si>
    <t>30) DE 30.000,01 ATÉ 32.500,00</t>
  </si>
  <si>
    <t>31) DE 32.500,01 ATÉ 35.000,00</t>
  </si>
  <si>
    <t>32) DE 35.000,01 ATÉ 37.500,00</t>
  </si>
  <si>
    <t>33) DE 37.500,01 ATÉ 40.000,00</t>
  </si>
  <si>
    <t>34) DE 40.000,01 ATÉ 42.500,00</t>
  </si>
  <si>
    <t>35) DE 42.500,01 ATÉ 45.000,00</t>
  </si>
  <si>
    <t>36) DE 45.000,01 ATÉ 47.500,00</t>
  </si>
  <si>
    <t>37) DE 47.500,01 ATÉ 50.000,00</t>
  </si>
  <si>
    <t>38) ACIMA DE 50.000,01</t>
  </si>
  <si>
    <t>NOTAS:</t>
  </si>
  <si>
    <t>REGISTRO CIVIL - TABELA 09</t>
  </si>
  <si>
    <t>CASAMENTO - CARTÓRIO E IGREJA</t>
  </si>
  <si>
    <t>Pela habilitação (todos os atos do processo)</t>
  </si>
  <si>
    <t>SELOS</t>
  </si>
  <si>
    <t>E</t>
  </si>
  <si>
    <t>Edital de proclamas</t>
  </si>
  <si>
    <t>TAB. 09/VII</t>
  </si>
  <si>
    <t>Certidão</t>
  </si>
  <si>
    <t>TAB. 12/I-A</t>
  </si>
  <si>
    <t>Juiz de Paz (celebração do casamento)</t>
  </si>
  <si>
    <t>Publicação no Jornal (onde houver)</t>
  </si>
  <si>
    <t>CASAMENTO – RESIDÊNCIA</t>
  </si>
  <si>
    <t>Juiz de Paz (fora da sede do Cartório)</t>
  </si>
  <si>
    <t>Condução para Juiz e Escrevente</t>
  </si>
  <si>
    <t>EDITAL DE OUTROS CARTÓRIOS</t>
  </si>
  <si>
    <t xml:space="preserve"> C </t>
  </si>
  <si>
    <t>Registro do Edital</t>
  </si>
  <si>
    <t>TAB. 03/I-A</t>
  </si>
  <si>
    <t>Publicação no Jornal</t>
  </si>
  <si>
    <t>CASAMENTO - FORA DO PRAZO</t>
  </si>
  <si>
    <t>Reg. Cas. Religioso fora do prazo</t>
  </si>
  <si>
    <t>CERTIDÃO DE INCAPACIDADE CIVIL</t>
  </si>
  <si>
    <t>TAB. 03/I</t>
  </si>
  <si>
    <t xml:space="preserve"> A </t>
  </si>
  <si>
    <t>Certidão incapacidade civil</t>
  </si>
  <si>
    <t>Busca / 3 anos</t>
  </si>
  <si>
    <t xml:space="preserve">OBSERVAÇÃO: A quantidade de Editais poderá ser diferente da quantidade de Casamentos, considerando </t>
  </si>
  <si>
    <t>Editais de fora e casamentos não realizados por desistências.</t>
  </si>
  <si>
    <t>AVERBAÇÕES</t>
  </si>
  <si>
    <t>Averbação Div., Sep., Restab. (s/ Cert.)</t>
  </si>
  <si>
    <t>FARPEN (Lei 6.670 – Ato 678/02)</t>
  </si>
  <si>
    <t xml:space="preserve">TOTAL </t>
  </si>
  <si>
    <t>FUNEPJ - Lei complementar 257/02</t>
  </si>
  <si>
    <t>TAB. 03/VII</t>
  </si>
  <si>
    <t>Diligência p/ “CUMPRA-SE”</t>
  </si>
  <si>
    <t xml:space="preserve">          III</t>
  </si>
  <si>
    <t>Averbação legitimação (s/ Cert.)</t>
  </si>
  <si>
    <t>C</t>
  </si>
  <si>
    <t>Retificação / outra qualquer (s/ Cert.)</t>
  </si>
  <si>
    <t>2ªs. VIAS (SEM BUSCAS)</t>
  </si>
  <si>
    <t>Nasc., Cas. e Óbito - Breve Relato</t>
  </si>
  <si>
    <t>Busca para cada 03 anos</t>
  </si>
  <si>
    <t>Nasc., Cas. e Óbito – Inteiro Teor (c/ Proc. Dados)</t>
  </si>
  <si>
    <t>TAB. 03/XI</t>
  </si>
  <si>
    <t>Encaminhamento de correspondência (excluída a Certidão)</t>
  </si>
  <si>
    <t>EMANCIPAÇÃO, AUSÊNCIA, INTERDIÇÃO E SENTENÇA SEP. E DIVÓRCIO </t>
  </si>
  <si>
    <t>Registro no Livro "E"</t>
  </si>
  <si>
    <t>TAB. 03/I - A</t>
  </si>
  <si>
    <t>TAB. 03-VIII</t>
  </si>
  <si>
    <t>Digitalização por folha</t>
  </si>
  <si>
    <t>REGISTRO DE SENTENÇA – SEPARAÇÃO/DIVÓRCIO (Tudo no mesmo Cartório)</t>
  </si>
  <si>
    <t>TAB. 09/IV</t>
  </si>
  <si>
    <t>Registro Livro E</t>
  </si>
  <si>
    <t>FUNEPJ (Lei complementar 257/02)</t>
  </si>
  <si>
    <t>FARPEN</t>
  </si>
  <si>
    <t>TAB. 09/III</t>
  </si>
  <si>
    <t>Averbação</t>
  </si>
  <si>
    <t>INSCRIÇÃO DE OPÇÃO DE NACIONALIDADE </t>
  </si>
  <si>
    <t>Inscrição de Opção de Nacionalidade - Livro "E"</t>
  </si>
  <si>
    <t>REGISTRO DE ESTRANGEIRO</t>
  </si>
  <si>
    <t>Transcrição de Nascimento, Casamento, Óbito</t>
  </si>
  <si>
    <t>TAB.  09/VII</t>
  </si>
  <si>
    <t>1 de 100,00 e 1 de 10,00, 4 de 1,00, 1 de 0,50 e 3 de 0,10 = Total: 114,80</t>
  </si>
  <si>
    <t>1 de 50,00, 1 de 5,00, 4 de 1,00 e 3 de 0,10 = Total: 59,30</t>
  </si>
  <si>
    <t>1 de 10,00 e 4 de 1,00 Total: 14,00</t>
  </si>
  <si>
    <t>3 de 100,00, 3 de 10,00, 1 de 5,00, 3 de 1,00, 1 de 0,50 e 4 de 0,10 = Total: 338,90</t>
  </si>
  <si>
    <t>1 de 10,00 e 4 de 1,00  = Total: 14,00</t>
  </si>
  <si>
    <t>1 de 50,00, 1 de 5,00, 4 de 1,00 e 2 de 0,10 = Total: 59,20</t>
  </si>
  <si>
    <t>1 de 10,00 e 1 de 0,50 = Total: 10,50</t>
  </si>
  <si>
    <t>1 de 10,00, 1 de 1,00, 1 de 0,50 e 4 de 0,10 = Total: 11,90</t>
  </si>
  <si>
    <t>4 de 10,00, 1 de 5,00, 2 de 1,00, 1 de 0,50 e 4 de 0,10 = Total:47,90</t>
  </si>
  <si>
    <t>1 de 10,00 e 4 de 1,00 = Total: 14,00</t>
  </si>
  <si>
    <t xml:space="preserve">Total </t>
  </si>
  <si>
    <t>1 de 10,00 e 4 de 1,00  = Total 14,00</t>
  </si>
  <si>
    <t>2 de 10,00, 1 de 5,00 e 3 de 0,10 = Total 25,30</t>
  </si>
  <si>
    <t>1 de 10,00 e 4 de 1,00 = Total:14,00</t>
  </si>
  <si>
    <t>2 de 10,00, 1 de 5,00 e 3 de 0,10 = Total: 25,30</t>
  </si>
  <si>
    <t>4 de 10,00, 1 de 5,00, 3 de 1,00 e 1 de 0,10 = Total: 48,10</t>
  </si>
  <si>
    <t>1 de 10,00 e 5 de 0,10 = Total: 10,50</t>
  </si>
  <si>
    <t>4 de 10,00, 1 de 5,00, 3 de 1,00 e 1 de 0,10 = Total:48,10</t>
  </si>
  <si>
    <t>4 de 10,00, 1 de 5,00, 2 de 1,00, 1 de 0,50 e 4 de 0,10 = Total: 47,90</t>
  </si>
  <si>
    <t>1 de 10,00, 1 DE 1,00, 1 DE 0,50 e 3 de 0,10 = Total:11,80</t>
  </si>
  <si>
    <t>1 de 50,00, 2 de 10,00e 1 de 0,50 = Total: 70,50</t>
  </si>
  <si>
    <t>PESSOAS JURÍDICAS – TABELA 10</t>
  </si>
  <si>
    <t>REGISTRO OU AVERBAÇÃO DE CONTRATOS E ESTATUTOS SEM VALOR DECLARADO</t>
  </si>
  <si>
    <t>Registro ou Averbação de Contratos e Estatutos sem valor</t>
  </si>
  <si>
    <t>Arquivamento por via apresentada</t>
  </si>
  <si>
    <t>TAB. 03/VIII</t>
  </si>
  <si>
    <t>TAB. 03/III</t>
  </si>
  <si>
    <t>Conferência</t>
  </si>
  <si>
    <t>Certidão - 1ª página</t>
  </si>
  <si>
    <t>TAB. 03/I-B</t>
  </si>
  <si>
    <t>Certidão - por folha que exceder</t>
  </si>
  <si>
    <t>REGISTRO OU AVERBAÇÃO DE CONTRATOS E ESTATUTOS COM VALOR DECLARADO</t>
  </si>
  <si>
    <t>ATÉ 1.000,00</t>
  </si>
  <si>
    <t>DE 1.000,01 ATÉ 3.000,00</t>
  </si>
  <si>
    <t>DE 3.000,01 ATÉ 5.000,00</t>
  </si>
  <si>
    <t>DE 30.000,01 ATÉ 40.000,00</t>
  </si>
  <si>
    <t>DE 40.000,01 ATÉ 50.000,00</t>
  </si>
  <si>
    <t>DE 50.000,01 ATÉ 60.000,00</t>
  </si>
  <si>
    <t>DE 60.000,01 ATÉ 70.000,00</t>
  </si>
  <si>
    <t>DE 70.000,01 ATÉ 80.000,00</t>
  </si>
  <si>
    <t>DE 80.000,01 ATÉ 90.000,00</t>
  </si>
  <si>
    <t>DE 90.000,01 ATÉ 100.000,00</t>
  </si>
  <si>
    <t>DE 100.000,01 ATÉ 110.000,00</t>
  </si>
  <si>
    <t>DE 110.000,01 ATÉ 120.000,00</t>
  </si>
  <si>
    <t>DE 120.000,01 ATÉ 130.000,00</t>
  </si>
  <si>
    <t>ACIMA DE 150.000,01</t>
  </si>
  <si>
    <t>AVERBAÇÃO SEM VALORES DECLARADO EM GERAL</t>
  </si>
  <si>
    <t>Averbação em geral (Ata, Alterações Contratuais sem valor)</t>
  </si>
  <si>
    <t>AUTENTICAÇÃO DE LIVROS</t>
  </si>
  <si>
    <t>ATÉ 200 FOLHAS OU FRAÇÃO</t>
  </si>
  <si>
    <t>Cada 200 folha ou fração que exceder</t>
  </si>
  <si>
    <t>AVERBAÇÃO EM GERAL COM VALOR DECLARADO</t>
  </si>
  <si>
    <t>CERTIDÕES</t>
  </si>
  <si>
    <t>Certidão Simplificada</t>
  </si>
  <si>
    <t>por folha que exceder</t>
  </si>
  <si>
    <t>Busca a cada 3 anos</t>
  </si>
  <si>
    <t>1 de 50,00, 2 de 10,00, 1 de 5,00, 3 de 1,00 e 3 de 0,10 = Total: 78,30</t>
  </si>
  <si>
    <t>1 de 100,00, 1 de 5,00 e 2 de 1,00 = Total:107,00</t>
  </si>
  <si>
    <t>1 de 100,00, 1 de 10,00 e 4 de 1,00 = Total: 114,00</t>
  </si>
  <si>
    <t>1 de 100,00, 1 de 50,00, 2 de 1,00 e 2 de 0,10 = Total: 152,20</t>
  </si>
  <si>
    <t>1 de 100,00, 2 de 10,00, 1 de 5,00, 2 de 1,00, 1 de 0,50 e 4 de 0,10 = Total: 127,90</t>
  </si>
  <si>
    <t>1 de 100,00, 1 de 50,00, 3 de 10,00, 1 de 5,00 e 2 de 1,00 = Total: 187,00</t>
  </si>
  <si>
    <t>2 de 100,00, 1 de 10,00, 1 de 1,00 1 de 0,50 e 3 de 0,10 = Total: 221,80</t>
  </si>
  <si>
    <t>2 de 100,00, 1 de 50,00, 1 de 5,00, 1 de 1,00, 1 de 0,50 = Total: 256,50</t>
  </si>
  <si>
    <t>2 de 100,00, 1 de 50,00, 4 de 10,00, 1 de 1,00 e 3 de 0,10 = Total: 291,30</t>
  </si>
  <si>
    <t>3 de 100,00, 4 de 10,00, 3 de 1,00 e 1 de 0,50 = Total: 343,50</t>
  </si>
  <si>
    <t>4 de 100,00, 1 de 10,00 e 3 de 1,00 = Total: 413,00</t>
  </si>
  <si>
    <t>4 de 100,00, 1 de 50,00, 3 de 10,00, 2 de 1,00, 1 de 0,50 e 1 de 0,10 = Total: 482,60</t>
  </si>
  <si>
    <t>1 de 500,00, 1 de 50,00, 2 de 1,00 e 1 de 0,10 = Total: 552,10</t>
  </si>
  <si>
    <t>1 de 500,00, 1 de 100,00, 2 de 10,00, 1 de 1,00, 1 de 0,50 e 2 de 0,10 = Total: 621,70</t>
  </si>
  <si>
    <t>1 de 500,00, 1 de 100,00, 1 de 50,00, 4 de 10,00, 1 de 1,00 e 2 de 0,10 = Total:691,20</t>
  </si>
  <si>
    <t>1 de 500,00, 2 de 100,00, 1 de 50,00, 1 de 10,00, 1 de 0,50 e 3 de 0,10 = Total: 760,80</t>
  </si>
  <si>
    <t>1 de 500,00, 3 de 100,00, 3 de 10,00 e 3 de 0,10 = Total: 830,30</t>
  </si>
  <si>
    <t>TABELA 11</t>
  </si>
  <si>
    <t>REGISTRO DE IMÓVEIS</t>
  </si>
  <si>
    <t>METADE DO PREVISTO NO ITEM I, B, DESTA TABELA LIMITADO A R$1.949,82 POR EMPREENDIMENTO - MAIS PROCESSAMENTO DE DADOS, FARPEN E FUNEPJ.</t>
  </si>
  <si>
    <t>OS EMOLUMENTOS PREVISTOS NO ITEM I, B DESTA TABELA, LIMITADO A R$ 1.949,82</t>
  </si>
  <si>
    <t xml:space="preserve">TABELA 12 </t>
  </si>
  <si>
    <t>JUÍZ DE PAZ</t>
  </si>
  <si>
    <t>PODER JUDICIÁRIO DO ESTADO DO ESPÍRITO SANTO</t>
  </si>
  <si>
    <t>CORREGEDORIA GERAL DA JUSTIÇA</t>
  </si>
  <si>
    <t>ATO Nº 2.892/12 /2010</t>
  </si>
  <si>
    <t>R E S O L V E:</t>
  </si>
  <si>
    <t>3° - Revogam-se as disposições em contrário.</t>
  </si>
  <si>
    <t>REGISTRA-SE.</t>
  </si>
  <si>
    <t>PUBLIQUE-SE.</t>
  </si>
  <si>
    <t>CUMPRA-SE.</t>
  </si>
  <si>
    <t>Vitória, 09 de dezembro de 2011.</t>
  </si>
  <si>
    <t>DES. SÉRGIO LUIZ TEIXEIRA GAMA</t>
  </si>
  <si>
    <t>CORREGEDOR GERAL DA JUSTIÇA</t>
  </si>
  <si>
    <t>1 de 500,00, 3 de 100,00, 1 de 50,00, 4 de 10,00, 1 de 5,00, 4 de 1,00, 1 de 0,50 e 4 de 0,10 = Total: 899,90</t>
  </si>
  <si>
    <t>1 de 500,00, 4 de 100,00, 1 de 50,00, 1 de 10,00, 1 de 5,00, 4 de 1,00 e 4 de 0,10 = Total: 969,40</t>
  </si>
  <si>
    <t>2 de 500,00, 3 de 10,00, 1 de 5,00 e 4 de 1,00 = Total: 1.039,00</t>
  </si>
  <si>
    <t>2 de 500,00, 1 de 100,00, 1 de 5,00, 3 de 1,00 e 1 de 0,50 = Total: 1.108,50</t>
  </si>
  <si>
    <t>1,236,80</t>
  </si>
  <si>
    <t>2 de 500,00, 1 de 100,00, 1 de 50,00, 1 de 10,00, 1 de 1,00, 1 de 0,50 e 1 de 0,10 = Total: 1.161,60</t>
  </si>
  <si>
    <t>4 de 10,00, 4 de 1,00 e 4 de 0,40 = Total: 44,40</t>
  </si>
  <si>
    <t>1 de 50,00, 3 de 10,00, 1 de 5,00, 2 de 1,00, 1 de 0,50 e 3 de 0,10 = Total: 87,80</t>
  </si>
  <si>
    <t>1 de 50,00, 1 de 10,00, 1 de 5,00, 1 de 1,00 e 1 de 0,10 = Total: 66,10</t>
  </si>
  <si>
    <t>1 de 100,00, 1 de 5,00 e 2 de 1,00 = Total: 107,00</t>
  </si>
  <si>
    <t>2 de 100,00, 2 de 10,00, 1 de 1,00, 1 de 0,50 e 3 de 0,10 = Total: 221,80</t>
  </si>
  <si>
    <t>2 de 100,00, 1 de 50,00, 1 de 5,00, 1 de 1,00 e 1 de 0,50 = Total: 256,50</t>
  </si>
  <si>
    <t>3 de 100,00, 4 de 10,00,3 de 1,00 e 1 de 0,50 = Total: 343,50</t>
  </si>
  <si>
    <t>1 de 500,00, 1 de 50,00, 2 de 1,00 e 1 de 0,10 + Total: 552,10</t>
  </si>
  <si>
    <t>1 de 500,00, 1 de 10,00, 2 de 10,00, 1 de 1,00, 1 de 0,50 e 2 de 0,10 = Total: 621,70</t>
  </si>
  <si>
    <t>1 de 500,00, 1 de 100,00, 1 de 50,00, 4 de 10,00, 1 de 1,00 e 2 de 0,10 = Total: 691,20</t>
  </si>
  <si>
    <t>1 de 500,00, 2 de 100,00, 1 de 50,00, 1 de 10,00, 1 de 0,50, e 3 de 0,10 = Total: 760,80</t>
  </si>
  <si>
    <t>1 de 500,00, 3 de 100,00, 3 de 10,00, 3 de 0,10 = Total: 830,30</t>
  </si>
  <si>
    <t>2 de 500,00, 1 de 100,00, 1 de 5,00, 3 de 1,00 e 1 de 0,50 = Total: 1.158,50</t>
  </si>
  <si>
    <t>1 de 10,00, 4 de 1,00, 1 de 0,50, 2 de 0,10 = Total: 14,70</t>
  </si>
  <si>
    <t>REGISTRO IMÓVEIS – TABELA 11</t>
  </si>
  <si>
    <t>ATOS DOS OFICIAIS DE REGISTRO DE IMÓVEIS</t>
  </si>
  <si>
    <t>Registro sem valor</t>
  </si>
  <si>
    <t>REGISTRO COM VALORES DECLARADOS</t>
  </si>
  <si>
    <t>B - 01</t>
  </si>
  <si>
    <t>B - 02</t>
  </si>
  <si>
    <t>B - 03</t>
  </si>
  <si>
    <t>B - 04</t>
  </si>
  <si>
    <t>B - 05</t>
  </si>
  <si>
    <t>B - 06</t>
  </si>
  <si>
    <t>1 de 100,00, 1 de 50,00, 2 de 10,00, 1 de 5,00, 1 de 1,00 e 2 de 0,10 = Total: 176,20</t>
  </si>
  <si>
    <t>B - 07</t>
  </si>
  <si>
    <t>B - 08</t>
  </si>
  <si>
    <t>B - 09</t>
  </si>
  <si>
    <t>B - 10</t>
  </si>
  <si>
    <t>B - 11</t>
  </si>
  <si>
    <t>B - 12</t>
  </si>
  <si>
    <t>B - 13</t>
  </si>
  <si>
    <t>B - 14</t>
  </si>
  <si>
    <t>B - 15</t>
  </si>
  <si>
    <t>B - 16</t>
  </si>
  <si>
    <t>B - 17</t>
  </si>
  <si>
    <t>B - 18</t>
  </si>
  <si>
    <t>B - 19</t>
  </si>
  <si>
    <t>B - 20</t>
  </si>
  <si>
    <t>B - 21</t>
  </si>
  <si>
    <t>B - 22</t>
  </si>
  <si>
    <t>B - 23</t>
  </si>
  <si>
    <t>B - 24</t>
  </si>
  <si>
    <t>B - 25</t>
  </si>
  <si>
    <t>B - 26</t>
  </si>
  <si>
    <t>B - 27</t>
  </si>
  <si>
    <t>B - 28</t>
  </si>
  <si>
    <t>B - 29</t>
  </si>
  <si>
    <t>B - 30</t>
  </si>
  <si>
    <t>B - 31</t>
  </si>
  <si>
    <t>B - 32</t>
  </si>
  <si>
    <t>B - 33</t>
  </si>
  <si>
    <t>B - 34</t>
  </si>
  <si>
    <t>B - 35</t>
  </si>
  <si>
    <t>AVERBAÇÃO</t>
  </si>
  <si>
    <t>SEM VALOR DECLARADO</t>
  </si>
  <si>
    <t>COM VALOR DECLARADO</t>
  </si>
  <si>
    <t>AVERBAÇÃO DE CONSTRUÇÃO</t>
  </si>
  <si>
    <t>METADE DO PREVISTO NO ITEM I B DESTA TABELA LIMITADO A R$1.779,28 POR EMPREENDIMENTO - MAIS FARPEN E FUNEPJ</t>
  </si>
  <si>
    <t>ABERTURA DE MATRICULA</t>
  </si>
  <si>
    <t>LOTEAMENTO</t>
  </si>
  <si>
    <t>LOTEAMENTO E DESMEMBRAMENTO</t>
  </si>
  <si>
    <t>Pelo registro do memorial ( mais letra b)</t>
  </si>
  <si>
    <t>POR LOTE</t>
  </si>
  <si>
    <t>INTIMAÇÃO OU NOTIFICAÇÃO</t>
  </si>
  <si>
    <t>PELA ABERTURA DE CONTA E RECEBIMENTO DA PRIMEIRA PRESTAÇÃO</t>
  </si>
  <si>
    <t>PELO RECEBIMENTO DE PRESTAÇÃO SUBSEQUENTE</t>
  </si>
  <si>
    <t>NOTA: O VALOR DO REGISTRO ( LETRA "A") MAIS POR LOTE (LETRA "B") MULTIPLICADA PELA QUANTIDADE DE LOTES É O MESMO SISTEMA COM REFERENCIA AOS VALORES DE CERTIDÕES QUE EMGLOBAM A PRIMEIRA FOLHA MAIS FOLHAS ADICIONAIS</t>
  </si>
  <si>
    <t>INCORPORAÇÃO IMOBILIÁRIA E ESPECIFICAÇÃO DE CONDOMÍNIO</t>
  </si>
  <si>
    <t>CONVENÇÃO DE CONDOMINIO</t>
  </si>
  <si>
    <t xml:space="preserve">FARPEN (Lei 6.670 - Ato 678/02) </t>
  </si>
  <si>
    <t>PRENOTAÇÃO DE DOCUMENTO</t>
  </si>
  <si>
    <t>TAB3 - VIII</t>
  </si>
  <si>
    <t>MICROFILMAGEM OU DIGITALIZAÇÃO, POR FOLHA DE UMA FACE</t>
  </si>
  <si>
    <t>OBS 01.: NOS SERVIÇOS REGISTRAIS INFORMATIZADOS, ACRESCENTAR EM CADA ATO O VALOR DO PROCESSAMENTO DE DADOS</t>
  </si>
  <si>
    <t>TAB3 - IX</t>
  </si>
  <si>
    <t>PROCESSAMENTO DE DADOS POR LANÇAMENTO</t>
  </si>
  <si>
    <t>JUÍZ DE PAZ – TABELA 12</t>
  </si>
  <si>
    <t>ATOS DOS JUÍZES DE PAZ</t>
  </si>
  <si>
    <t>3 de 10,00, 1 de 1,00 e 4 de 0,10 = Total: 31,40</t>
  </si>
  <si>
    <t>4 de 10,00 e 1 de 0,10 = Total: 40,10</t>
  </si>
  <si>
    <t>4 de 10,00, 1 de 5,00, 3 de 1,00, 1 de 0,50 e 3 de 0,10 = Total: 48,80</t>
  </si>
  <si>
    <t>1 de 50,00, 1 de 10,00, 1 de 5,00, 1 de 1,00 e 2 de 0,10 = Total: 66,20</t>
  </si>
  <si>
    <t>1 de 50,00, 4 de 10,00, 1 de 5,00, 1 de 1,00, 1 de 0,50 e 1 de 0,10 = Total: 96,60</t>
  </si>
  <si>
    <t>1 de 100,00, 4 de 10,00 e 1 de 0,10 = Total: 140,10</t>
  </si>
  <si>
    <t>2 de 100,00, 2 de 10,00, 1 de 5,00 e 2 de 1,00 = Total: 227,00</t>
  </si>
  <si>
    <t>2 de 100,00, 1 de 50,00, 2 de 10,00 e 1 de 0,50 = Total: 270,50</t>
  </si>
  <si>
    <t>3 de 100,00, 1 de 10,00, 3 de 1,00, 1 de 0,50 e 2 de 0,10 = Total 313,70</t>
  </si>
  <si>
    <t>3 de 100,00, 1 de 50,00, 1 de 5,00, 2 de 1,00 e 4 de 0,10 = Total 357,40</t>
  </si>
  <si>
    <t>4 de 100,00 = Total 400,00</t>
  </si>
  <si>
    <t>4 de 100,00, 1 de 50,00, 3 de 10,00, 1 de 5,00, 2 de 1,00, 1 de 0,50 e 3 de 0,10 = Total: 487,80</t>
  </si>
  <si>
    <t>1 de 500,00, 3 de 10,00, 1 de 1,00 e 3 de 0,10 = Total: 531,30</t>
  </si>
  <si>
    <t>1 de 500,00, 1 de 50,00, 4 de 1,00, 1 de 0,50 e 2 de 0,10 = Total: 574,70</t>
  </si>
  <si>
    <t>1 de 500,00, 1 de 100,00, 1 de 5,00, 3 de 1,00 e 2 de 0,10 = Total: 618,20</t>
  </si>
  <si>
    <t>1 de 500,00, 1 de 100,00, 1 de 50,00 e 1 de 10,00, 1 de 1,00, 1 de 0,50 e 2 de 0,10 = Total: 661,70</t>
  </si>
  <si>
    <t>1 de 500,00, 2 de 100,00, 1 de 5,00 e 2 de 0,10 = Total: 705,20</t>
  </si>
  <si>
    <t>1 de 500,00, 2 e 100,00, 4 de 10,00, 1 de 5,00, 3 de 1,00, 1 de 0,50 e 1 de 0,10 = Total: 748,60</t>
  </si>
  <si>
    <t>1 de 500,00, 2 de 100,00, 1 de 50,00, 4 de 10,00, 2 de 1,00 e 1 de 0,10 = Total: 792,10</t>
  </si>
  <si>
    <t>1 de 500,00, 3 de 100,00, 3 de 10,00, 1 de 5,00, 1 de 0,50 e 1 de 0,10 = Total: 835,60</t>
  </si>
  <si>
    <t>1 de 500,00, 3 de 100,00, 1 de 50,00, 2 de 10,00, 1 de 5,00 e4 de 1,00 = Total: 879,00</t>
  </si>
  <si>
    <t>1 de 500,00, 4 de 100,00, 2 de 10,00, 2 de 2,00 e 1 de 0,50 = Total: 922,50</t>
  </si>
  <si>
    <t>1 de 500,00, 4 de 100,00, 1 de 50,00, 1 de 10,00, 1 de 5,00 e 1 de 1,00 = Total: 966,00</t>
  </si>
  <si>
    <t>2 de 500,00, 1 de 5,00, 4 de 1,00 e 4 de 0,10 = Total: 1.009,40</t>
  </si>
  <si>
    <t>2 de 500,00, 1 de 50,00, 2 de 1,00, 1 de 0,50 e 4 de 0,10 = Total: 1.052,90</t>
  </si>
  <si>
    <t>2 de 500,00, 1 de 50,00, 4 de 10,00, 1 de 5,00, 1 de 1,00 e 4 de 0,10 = Total: 1.096,40</t>
  </si>
  <si>
    <t>2 de 500,00, 1 de 100,00, 3 de 10,00, 1 de 5,00, 4 de 1,00, 1 de 0,50 e 3 de 0,10 = Total: 1.139,80</t>
  </si>
  <si>
    <t>2 de 500,00, 2 de 100,00 e 1 de 5,00 = Total: 1.205,00</t>
  </si>
  <si>
    <t>2 de 500,00, 2 de 100,00, 1 de 50,00, 4 de 10,00 e 2 de 1,00 = Total: 1.292,00</t>
  </si>
  <si>
    <t>2 de 500,00, 3 de 100,00, 1 de 50,00, 2 de 10,00, 1 de 5,00, 3 de 1,00, 1 de 0,50 e 4 de 0,10 = Total: 1.378,90</t>
  </si>
  <si>
    <t>2 de 500,00, 4 de 100,00, 1 de 50,00, 1 de 10,00, 1 de 5,00, 1 de 0,50 e 4 de 0,10 = Total: 1.465,90</t>
  </si>
  <si>
    <t>3 de 500,00, 1 de 50,00, 2 de 1,00, 1 de 0,50 e 3 de 0,10 = Total: 1.552,80</t>
  </si>
  <si>
    <t>3 de 500,00, 1 de 100,00, 1 de 50,00, 3 de 10,00, 3 de 1,00 e 2 de 0,10 = Total: 1.683,20</t>
  </si>
  <si>
    <t>3 de 500,00, 2 de 200,00, 1 de 50,00, 3 de 10,00, 2 de 1,00, 1 de 0,50 e 2 de 0,10 = Total: 1.782,70</t>
  </si>
  <si>
    <t>TABELA 10</t>
  </si>
  <si>
    <t>PESSOAS JURÍDICAS</t>
  </si>
  <si>
    <t>TABELA 08</t>
  </si>
  <si>
    <t>PROTESTO</t>
  </si>
  <si>
    <t>TABELA 09</t>
  </si>
  <si>
    <t>REGISTRO CIVIL</t>
  </si>
  <si>
    <t>50% DOS EMOLUMENTOS PREVISTOS NO ITEM I B DESTA TABELA - MAIS PROCESSAMENTO DE DADOS, FARPEN E FUNEPJ</t>
  </si>
  <si>
    <t>O VALOR TOTAL DOS EMOLUMENTOS E DOS SELOS DEVIDOS PELO REGISTRO DO LOTEAMENTO DEPENDERÁ DA QUANTIDADE DE LOTES DE CADA EMPREENDIMENTO.</t>
  </si>
  <si>
    <t>OS EMOLUMENTOS PREVISTOS NO ITEM I, B DESTA TABELA, LIMITADO A R$ 1.853,52</t>
  </si>
  <si>
    <t>2 de 100,00, 2 de 10,00, 1 de 5,00, 1 de 1,00, 1 de 0,50 e 2 de 0,10 = Total: 226,70</t>
  </si>
  <si>
    <t>3 de 1,00, 1 de 0,50 e 1 de 0,10 = Total: 3,60</t>
  </si>
  <si>
    <t>1 de 5,00, 4 de 1,00, 2 de 0,10 = 9,20</t>
  </si>
  <si>
    <t xml:space="preserve"> 1 de 50,00, 3 de 10,00, 1 de 5,00, 2 de 1,00, 1 de 0,50 e 4 de 0,10 = 87,90</t>
  </si>
  <si>
    <t>1 de 50,00, 2 de 5,00, 2 de 1,00 e 3 de 0,10 =62,30</t>
  </si>
  <si>
    <t>1 de 100,00, 4 de 10,00, 2 de 1,00, 1 de 0,50 e 3 de 0,10 = 142,80</t>
  </si>
  <si>
    <t>1 de 200,00, 1 de 10,00, 1 de 5,00, 1 de 0,50 e 4 de 0,10 = 215,90</t>
  </si>
  <si>
    <t>3 de 100,00, 1 de 50,00, 1 de 10,00, 2 de 1,00 e 3 de 0,10 = 362,30</t>
  </si>
  <si>
    <t xml:space="preserve">4 de 100,00, 3 de 10,00, 1 de 5,00 e 4 de 0,10 = 435,40 </t>
  </si>
  <si>
    <t>1 de 500,00, 1 de 5,00, 3 de 1,00, 1 de 0,50 e 1 de 0,10 = 508,60</t>
  </si>
  <si>
    <t>1 de 500,00, 1 de 50,00, 3 de 10,00, 1 de 1,00, 1 de 0,50 e 3 de 0,10= 581,80</t>
  </si>
  <si>
    <t>1 de 500,00, 1 de 100,00, 1 de 50,00, 4 de 1,00, 1 de 0,50, 4 de 0,10 = 654,90</t>
  </si>
  <si>
    <t>1 de 500,00, 2 de 100,00, 2 de 10,00, 1 de 5,00, 3 de 1,00 e 1 de 0,10 =728,10</t>
  </si>
  <si>
    <t>1 de 500,00, 3 de 100,00, 1 de 1,00, e 2 de 0,10 = 801,20</t>
  </si>
  <si>
    <t>1 de 500,00, 3 de 100,00, 1 de 50,00, 2 de 10,00, 4 de 1,00 e 4 de 0,10 = 874,40</t>
  </si>
  <si>
    <t>1 de 500,00, 4 de 100,00, 4 de 10,00, 1 de 5,00 e 2 de 1,00, 1 de 050 e 1 de 0,10 =947,60</t>
  </si>
  <si>
    <t>2 de 500,00, 2 de 10,00, 1 de 0,50 e 2 de 0,10 = 1020,70</t>
  </si>
  <si>
    <t>2 de 500,00, 1 de 50,00, 4 de 10,00, 3 de 1,00, 1 de 0,50 e 4 de 0,10 = 1.093,90</t>
  </si>
  <si>
    <t>2 de 500,00, 1 de 100,00, 1 de 50,00, 1 de 10,00 e 1 de 5,00, 2 de 1,00 e 1 de 0,10 = 1.167,10</t>
  </si>
  <si>
    <t>2 de 500,00, 2 de 100,00, 4 de 10,00, e 2 de 0,20 = 1.240,20</t>
  </si>
  <si>
    <t>2 de 500,00, 3 de 100,00,  1 de 10,00 , 3 de 1,00 e 4 de 0,10 = 1.313,40</t>
  </si>
  <si>
    <t>2 de 500,00, 3 de 100,00, 1 de 50,00, 3 de 10,00, 1 de 5,00, 1 de 1,00 e 6 de 0,10 = 1.386,60</t>
  </si>
  <si>
    <t>2 de 500,00, 4 de 100,00, 1 de 50,00, 1 de 5,00, 4 de 1,00, 1 de 0,50 e 2 de 0,10= 1.459,70</t>
  </si>
  <si>
    <t>3 de 500,00, 3 de 10,00, 2 de 1,00, 1 de 0,50 e 4 de 0,10 = 1.532,90</t>
  </si>
  <si>
    <t>3 de 500,00, 1 de 100,00, 1 de 5,00 e 1 de 1,00 = 1.606,00</t>
  </si>
  <si>
    <t>3 de 500,00, 2 de 100,00, 1 de 50,00, 2 de 1,00 e 4 de 0,10  = 1.752,40</t>
  </si>
  <si>
    <t>4 de 500,00, 1 de 5,00, 3 de 1,00 e 4 de 0,10 = 2.008,49</t>
  </si>
  <si>
    <t>4 de 500,00, 1 de 100,00, 1 de 50,00, 4 de 1,00, 1 de 0,50 e 3 de 0,10 = 2.154,80</t>
  </si>
  <si>
    <t>4 de 500,00, 4 de 100,00, 4 de 10,00, 1 de 5,00, 2 de 1,00, 4 de 0,10 = 2.447,40</t>
  </si>
  <si>
    <t>5 de 500,00, 3 de 100,00, 1 de 10,00, 3 de 1,00 e 3 de 0,10 = 2.813,30</t>
  </si>
  <si>
    <t>6 de 500,00, 1 de 100,00, 1 de 5,00, 1 de 0,50, 4 de 0,10 = 3.105,90</t>
  </si>
  <si>
    <t>2 de 10,00, 1 de 5,00, 1 de 1,00 e 1 de 0,50 = 26,50</t>
  </si>
  <si>
    <t>1 de 10,00, 1 de 0,50 e 4 de 0,10 = 10,90</t>
  </si>
  <si>
    <t>2 de 100,00,4 de 10,00, 1 de 5,00, 4 de 1,00 e 3 de 0,10 =249,30</t>
  </si>
  <si>
    <t>1 de 500,00, 2 de 100,00, 1 de 5,00, 3 de 1,00, 1 de 0,50 e 4 de 0,10 = 708,90</t>
  </si>
  <si>
    <t>1 de 10,00, 4 de 1,00, 1 de 0,50 e 2 de 0,10 =14,70</t>
  </si>
  <si>
    <t>1 de 50,00, 1 de 10,00, 2 de 1,00 e 3 de 0,10 = 62,30</t>
  </si>
  <si>
    <t>3 de 100,00, 1 de 50,00, 1 de 5,00, 1 de 1,00 e 1 de 0,50 = 356,50</t>
  </si>
  <si>
    <t>1 de 10,00, 4 de 1,00, 1 de 0,50 e 2 de 0,10 = 14,70</t>
  </si>
  <si>
    <t>Após decorrido o prazo de 90 dias não poderá o termo de casamento religioso ser recebido pelo cartório, devendo ser feita nova habilitação nos termos do parágrafo 1º do artigo 1516 do Código Civil.</t>
  </si>
  <si>
    <t>OBSERVAÇÃO: A quantidade de Editais poderá ser diferente da quantidade de Casamentos, considerando editais de fora e casamentos não realizados por desistências.</t>
  </si>
  <si>
    <t>1 de 10,00, 4 de 1,00 e 1 de 0,10 = 11,10</t>
  </si>
  <si>
    <t>1 de 10,00, 1 de 2,00, 1 de 0,50 e 6 de 0,10 = 12,60</t>
  </si>
  <si>
    <t>1 de 50,00 e 4 de 0,10 = 50,40</t>
  </si>
  <si>
    <t>1 de 10,00, 4 de 1,00, 1 de 0,50 e 2 de 0,10 = Total: 14,70</t>
  </si>
  <si>
    <t>1 de 10,00, 4 de 1,00, 1 de 0,50 e 2 de 0,10  = 14,70</t>
  </si>
  <si>
    <t>2 de 10,00, 1 de 5,00, 1 de 1,00, 1 de 0,50 e 1 de 0,10 = 26,60</t>
  </si>
  <si>
    <t>1 de 50,00, 1 de 0,50 e 1 de 0,10 = 50,60</t>
  </si>
  <si>
    <t>1 de 10,00, 1 de 1,00 e 1 de 0,10 = 11,10</t>
  </si>
  <si>
    <t>1 de 50,00, 1 de 0,50  e 1 de 0,10 = 50,60</t>
  </si>
  <si>
    <t>1 de 50,00  e 4 de 0,10 = 50,40</t>
  </si>
  <si>
    <t>1 de 10,00, 1 DE 1,00  e 1 de 0,10 = 11,10</t>
  </si>
  <si>
    <t>1 de 50,00, 2 de 10,00, 4 de 1,00 e 2 de 0,10 = 74,20</t>
  </si>
  <si>
    <t>FADESPES</t>
  </si>
  <si>
    <t>ATOS DOS TABELIÃES DE PROTESTO</t>
  </si>
  <si>
    <t>ISS</t>
  </si>
  <si>
    <t>ALÍQUOTA DE ISS</t>
  </si>
  <si>
    <t>FUNEMP</t>
  </si>
  <si>
    <t>FUNCAD</t>
  </si>
  <si>
    <t>2) QUANDO A INTIMAÇÃO FOR FEITA PELA IMPRENSA, HAVERÁ REEMBOLSO DAS DESPESAS DE PUBLICAÇÃO.</t>
  </si>
  <si>
    <t xml:space="preserve">3) NO PAGAMENTO DE TÍTULOS OU DOCUMENTOS DE DÍVIDA, HAVERÁ REEMBOLSO DA CONTRIBUIÇÃO PROVISÓRIA SOBRE MOVIMENTAÇÃO OU TRANSMISSÃO DE VALORES E DE CRÉDITOS E DIREITOS DE NATUREZA FINANCEIRA – </t>
  </si>
  <si>
    <t>CPMF OU QUALQUER OUTRA ESPÉCIE DE TRIBUTOS QUE VENHA A SER CRIADO.</t>
  </si>
  <si>
    <t>1) PELA CERTIDÃO OU INFORMAÇÃO POR MEIO ELETRÔNICO EM FORMA DE RELAÇÃO DIÁRIA, PARA AS ENTIDADES PREVISTAS NO ART. 2º DA LEI FEDERAL N.º 9.492, DE 10/09/1997, COM A REDAÇÃO DADA PELA LEI N.º 9.841,</t>
  </si>
  <si>
    <t xml:space="preserve"> POR TÍTULO PROTESTADO OU CANCELADO.                                                                                                                                                                                                                                                                                                               </t>
  </si>
  <si>
    <r>
      <t xml:space="preserve"> DE 05.10.1999, DOS PROTESTOS LAVRADOS E DOS CANCELAMENTOS EFETUADOS, INCLUSIVE A BUSCA: </t>
    </r>
    <r>
      <rPr>
        <b/>
        <sz val="9"/>
        <rFont val="Arial"/>
        <family val="2"/>
      </rPr>
      <t>R$ 13,73 (TREZE REAIS E SETENTA E TRÊS CENTAVOS)  E MAIS R$ 11,45 (ONZE REAIS E QUARENTA E CINCO CENTAVOS)</t>
    </r>
  </si>
  <si>
    <t>4) OS TABELIONATOS DE PROTESTOS DE TÍTULOS E DE OUTROS DOCUMENTOS DE DÍVIDA FICAM OBRIGADOS A RECEPCIONAR, PARA PROTESTO COMUM OU FALIMENTAR, O CRÉDITO DECORRENTE DE ALUGUEL E DE SEUS</t>
  </si>
  <si>
    <t xml:space="preserve"> ENCARGOS, DESDE QUE APROVADO POR CONTRATO ESCRITO, E AINDA O CRÉDITO DO CONDOMÍNIO, DECORRENTE DAS QUOTAS DE RATEIO DE DESPESAS E DA APLICAÇÃO DE MULTAS, NA FORMA DA LEI OU CONVENÇÃO</t>
  </si>
  <si>
    <t xml:space="preserve"> DE CONDOMÍNIO, DEVIDAS PELO CONDÔMINO OU POSSUIDOR DA UNIDADE. O PROTESTO PODERÁ SER TIRADO, ALÉM DO DEVEDOR PRINCIPAL, CONTRA QUALQUER DOS CO-DEVEDORES, CONSTANTES DO DOCUMENTO,</t>
  </si>
  <si>
    <t xml:space="preserve"> INCLUSIVE FIADORES, DESDE QUE SOLICITADO PELO APRESENTANTE. (INCLUIDO PELA LEI ESTADUAL Nº 9.387/2010, PUBLICADA EM 12/01/2010).</t>
  </si>
  <si>
    <t>5) OS CONTRATOS DE LOCAÇÃO E DEMAIS DOCUMENTOS DEMONSTRATIVOS DA DÍVIDA PODERÃO SER APRESENTADOS POR MEIO DE CÓPIA AUTENTICADA; NÃO ESTANDO INDICADO NO TÍTULO OU NO DOCUMENTO DE DÍVIDA</t>
  </si>
  <si>
    <t>Nº 9.387/2010, PUBLICADA EM 12/01/2010).</t>
  </si>
  <si>
    <t xml:space="preserve"> O VALOR EXATO DO CRÉDITO, OU  QUANDO ESTE SE REFERIR A PARCELA VENCIDA, O APRESENTANTE, SOB SUA INTEIRA RESPONSABILIDADE, DEVERÁ JUNTAR DEMONSTRATIVO DE SEU VALOR. (INCLUIDO PELA LEI ESTADUAL </t>
  </si>
  <si>
    <t>OBSERVAÇÃO: OS PERCENTUAIS DOS FUNDOS PODERÃO, DEVIDO A FÓRMULA DE APLICAÇÃO,</t>
  </si>
  <si>
    <t xml:space="preserve"> SOFRER UMA PEQUENA VARIAÇÃO. NESTE CASO CONSULTE SEU PROGRAMADOR.</t>
  </si>
</sst>
</file>

<file path=xl/styles.xml><?xml version="1.0" encoding="utf-8"?>
<styleSheet xmlns="http://schemas.openxmlformats.org/spreadsheetml/2006/main">
  <numFmts count="4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 &quot;#,##0.00"/>
    <numFmt numFmtId="177" formatCode="#,##0.00;[Red]#,##0.00"/>
    <numFmt numFmtId="178" formatCode="0.0000000"/>
    <numFmt numFmtId="179" formatCode="0.000000"/>
    <numFmt numFmtId="180" formatCode="0.00000"/>
    <numFmt numFmtId="181" formatCode="0.0000"/>
    <numFmt numFmtId="182" formatCode="0.000"/>
    <numFmt numFmtId="183" formatCode="0.00000000"/>
    <numFmt numFmtId="184" formatCode="0.0"/>
    <numFmt numFmtId="185" formatCode="0.0000000000"/>
    <numFmt numFmtId="186" formatCode="0.000000000"/>
    <numFmt numFmtId="187" formatCode="#,##0.000"/>
    <numFmt numFmtId="188" formatCode="#,##0.000;[Red]#,##0.000"/>
    <numFmt numFmtId="189" formatCode="#,##0.0000"/>
    <numFmt numFmtId="190" formatCode="&quot;R$&quot;\ #,##0.00"/>
    <numFmt numFmtId="191" formatCode="[$-416]dddd\,\ d&quot; de &quot;mmmm&quot; de &quot;yyyy"/>
    <numFmt numFmtId="192" formatCode="#,##0.0"/>
    <numFmt numFmtId="193" formatCode="0.00;[Red]0.00"/>
    <numFmt numFmtId="194" formatCode="&quot; R$ &quot;#,##0.00\ ;&quot; R$ (&quot;#,##0.00\);&quot; R$ -&quot;#\ ;@\ "/>
    <numFmt numFmtId="195" formatCode="[$R$-416]\ #,##0.000;[Red]\-[$R$-416]\ #,##0.000"/>
    <numFmt numFmtId="196" formatCode="[$R$-416]\ #,##0.00;[Red]\-[$R$-416]\ #,##0.00"/>
    <numFmt numFmtId="197" formatCode="&quot;Ativado&quot;;&quot;Ativado&quot;;&quot;Desativado&quot;"/>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s>
  <fonts count="63">
    <font>
      <sz val="10"/>
      <name val="Arial"/>
      <family val="0"/>
    </font>
    <font>
      <b/>
      <sz val="8"/>
      <name val="Verdana"/>
      <family val="2"/>
    </font>
    <font>
      <b/>
      <sz val="13"/>
      <name val="Verdana"/>
      <family val="2"/>
    </font>
    <font>
      <sz val="8"/>
      <name val="Verdana"/>
      <family val="2"/>
    </font>
    <font>
      <b/>
      <sz val="10"/>
      <name val="Arial"/>
      <family val="2"/>
    </font>
    <font>
      <b/>
      <sz val="14"/>
      <name val="Verdana"/>
      <family val="2"/>
    </font>
    <font>
      <b/>
      <sz val="9"/>
      <name val="Verdana"/>
      <family val="2"/>
    </font>
    <font>
      <b/>
      <sz val="8"/>
      <color indexed="9"/>
      <name val="Verdana"/>
      <family val="2"/>
    </font>
    <font>
      <b/>
      <sz val="10"/>
      <name val="Verdana"/>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0"/>
      <name val="Verdana"/>
      <family val="2"/>
    </font>
    <font>
      <b/>
      <sz val="8"/>
      <name val="Arial"/>
      <family val="2"/>
    </font>
    <font>
      <b/>
      <sz val="8"/>
      <color indexed="9"/>
      <name val="Arial"/>
      <family val="2"/>
    </font>
    <font>
      <b/>
      <sz val="15"/>
      <name val="Arial"/>
      <family val="2"/>
    </font>
    <font>
      <b/>
      <u val="single"/>
      <sz val="10"/>
      <name val="Arial"/>
      <family val="2"/>
    </font>
    <font>
      <sz val="12"/>
      <name val="Arial"/>
      <family val="2"/>
    </font>
    <font>
      <b/>
      <u val="single"/>
      <sz val="14"/>
      <name val="Arial"/>
      <family val="2"/>
    </font>
    <font>
      <b/>
      <sz val="11"/>
      <name val="Arial"/>
      <family val="2"/>
    </font>
    <font>
      <b/>
      <sz val="16"/>
      <name val="Arial"/>
      <family val="2"/>
    </font>
    <font>
      <sz val="9"/>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0"/>
    </font>
    <font>
      <sz val="9.5"/>
      <color indexed="8"/>
      <name val="Arial"/>
      <family val="0"/>
    </font>
    <font>
      <b/>
      <sz val="10"/>
      <color indexed="8"/>
      <name val="Arial"/>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
      <patternFill patternType="solid">
        <fgColor indexed="52"/>
        <bgColor indexed="64"/>
      </patternFill>
    </fill>
    <fill>
      <patternFill patternType="solid">
        <fgColor indexed="45"/>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border>
    <border>
      <left style="thin">
        <color indexed="8"/>
      </left>
      <right style="medium"/>
      <top>
        <color indexed="63"/>
      </top>
      <bottom style="medium"/>
    </border>
    <border>
      <left style="thin">
        <color indexed="8"/>
      </left>
      <right style="medium"/>
      <top>
        <color indexed="63"/>
      </top>
      <bottom style="thin">
        <color indexed="8"/>
      </bottom>
    </border>
    <border>
      <left style="medium">
        <color indexed="8"/>
      </left>
      <right>
        <color indexed="63"/>
      </right>
      <top style="medium"/>
      <bottom style="medium"/>
    </border>
    <border>
      <left>
        <color indexed="63"/>
      </left>
      <right style="medium">
        <color indexed="8"/>
      </right>
      <top style="medium"/>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16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171" fontId="0" fillId="0" borderId="0" applyFont="0" applyFill="0" applyBorder="0" applyAlignment="0" applyProtection="0"/>
  </cellStyleXfs>
  <cellXfs count="663">
    <xf numFmtId="0" fontId="0" fillId="0" borderId="0" xfId="0"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1" xfId="0" applyFont="1" applyBorder="1" applyAlignment="1">
      <alignment/>
    </xf>
    <xf numFmtId="0" fontId="4" fillId="0" borderId="10" xfId="0" applyFont="1" applyBorder="1" applyAlignment="1">
      <alignment horizontal="right"/>
    </xf>
    <xf numFmtId="0" fontId="1" fillId="0" borderId="11" xfId="0" applyFont="1" applyBorder="1" applyAlignment="1">
      <alignment/>
    </xf>
    <xf numFmtId="0" fontId="4" fillId="0" borderId="10" xfId="0" applyFont="1" applyBorder="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1" fillId="0" borderId="10" xfId="0" applyFont="1" applyBorder="1" applyAlignment="1">
      <alignment/>
    </xf>
    <xf numFmtId="0" fontId="1" fillId="0" borderId="11" xfId="0" applyFont="1" applyBorder="1" applyAlignment="1">
      <alignment horizontal="right"/>
    </xf>
    <xf numFmtId="0" fontId="4" fillId="34" borderId="10" xfId="0" applyFont="1" applyFill="1" applyBorder="1" applyAlignment="1">
      <alignment horizontal="right"/>
    </xf>
    <xf numFmtId="0" fontId="4" fillId="0" borderId="12" xfId="0" applyFont="1" applyBorder="1" applyAlignment="1">
      <alignment horizontal="right"/>
    </xf>
    <xf numFmtId="0" fontId="4"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xf>
    <xf numFmtId="0" fontId="1" fillId="0" borderId="15" xfId="0" applyFont="1" applyBorder="1" applyAlignment="1">
      <alignment horizontal="center"/>
    </xf>
    <xf numFmtId="0" fontId="3" fillId="0" borderId="16" xfId="0" applyFont="1" applyBorder="1" applyAlignment="1">
      <alignment/>
    </xf>
    <xf numFmtId="0" fontId="1" fillId="0" borderId="14" xfId="0" applyFont="1" applyBorder="1" applyAlignment="1">
      <alignment/>
    </xf>
    <xf numFmtId="0" fontId="1" fillId="0" borderId="0" xfId="0" applyFont="1" applyAlignment="1">
      <alignment horizontal="right"/>
    </xf>
    <xf numFmtId="0" fontId="1" fillId="0" borderId="15" xfId="0" applyFont="1" applyBorder="1" applyAlignment="1">
      <alignment/>
    </xf>
    <xf numFmtId="0" fontId="1" fillId="34" borderId="11" xfId="0" applyFont="1" applyFill="1" applyBorder="1" applyAlignment="1">
      <alignment horizontal="center"/>
    </xf>
    <xf numFmtId="0" fontId="1" fillId="33" borderId="11" xfId="0" applyFont="1" applyFill="1" applyBorder="1" applyAlignment="1">
      <alignment/>
    </xf>
    <xf numFmtId="0" fontId="0" fillId="0" borderId="13" xfId="0" applyFont="1" applyBorder="1" applyAlignment="1">
      <alignment/>
    </xf>
    <xf numFmtId="0" fontId="1" fillId="0" borderId="13" xfId="0" applyFont="1" applyBorder="1" applyAlignment="1">
      <alignment horizontal="right"/>
    </xf>
    <xf numFmtId="0" fontId="9" fillId="0" borderId="11" xfId="0" applyFont="1" applyBorder="1" applyAlignment="1">
      <alignment horizontal="right"/>
    </xf>
    <xf numFmtId="0" fontId="1" fillId="0" borderId="10" xfId="0" applyFont="1" applyBorder="1" applyAlignment="1">
      <alignment horizontal="right"/>
    </xf>
    <xf numFmtId="4" fontId="4" fillId="34" borderId="10" xfId="0" applyNumberFormat="1" applyFont="1" applyFill="1" applyBorder="1" applyAlignment="1">
      <alignment horizontal="right"/>
    </xf>
    <xf numFmtId="4" fontId="4" fillId="0" borderId="10" xfId="0" applyNumberFormat="1" applyFont="1" applyBorder="1" applyAlignment="1">
      <alignment horizontal="right"/>
    </xf>
    <xf numFmtId="0" fontId="6" fillId="33" borderId="12" xfId="0" applyFont="1" applyFill="1" applyBorder="1" applyAlignment="1">
      <alignment horizontal="center"/>
    </xf>
    <xf numFmtId="0" fontId="1" fillId="0" borderId="17" xfId="0" applyFont="1" applyBorder="1" applyAlignment="1">
      <alignment/>
    </xf>
    <xf numFmtId="0" fontId="3" fillId="0" borderId="18" xfId="0" applyFont="1" applyBorder="1" applyAlignment="1">
      <alignment/>
    </xf>
    <xf numFmtId="0" fontId="3" fillId="0" borderId="11" xfId="0" applyFont="1" applyBorder="1" applyAlignment="1">
      <alignment horizontal="justify"/>
    </xf>
    <xf numFmtId="176" fontId="4" fillId="0" borderId="10" xfId="0" applyNumberFormat="1" applyFont="1" applyBorder="1" applyAlignment="1">
      <alignment horizontal="right"/>
    </xf>
    <xf numFmtId="0" fontId="1" fillId="0" borderId="17" xfId="0" applyFont="1" applyBorder="1" applyAlignment="1">
      <alignment horizontal="center"/>
    </xf>
    <xf numFmtId="0" fontId="4" fillId="0" borderId="14" xfId="0" applyFont="1" applyBorder="1" applyAlignment="1">
      <alignment horizontal="right"/>
    </xf>
    <xf numFmtId="0" fontId="1" fillId="0" borderId="16" xfId="0" applyFont="1" applyBorder="1" applyAlignment="1">
      <alignment horizontal="right"/>
    </xf>
    <xf numFmtId="0" fontId="4" fillId="34" borderId="15" xfId="0" applyFont="1" applyFill="1" applyBorder="1" applyAlignment="1">
      <alignment horizontal="right"/>
    </xf>
    <xf numFmtId="0" fontId="0" fillId="0" borderId="13" xfId="0" applyFont="1" applyBorder="1" applyAlignment="1">
      <alignment horizontal="center"/>
    </xf>
    <xf numFmtId="0" fontId="4" fillId="34" borderId="12" xfId="0" applyFont="1" applyFill="1" applyBorder="1" applyAlignment="1">
      <alignment horizontal="right"/>
    </xf>
    <xf numFmtId="0" fontId="1" fillId="0" borderId="15" xfId="0" applyFont="1" applyBorder="1" applyAlignment="1">
      <alignment horizontal="right"/>
    </xf>
    <xf numFmtId="0" fontId="4" fillId="0" borderId="10" xfId="0" applyFont="1" applyFill="1" applyBorder="1" applyAlignment="1">
      <alignment horizontal="right"/>
    </xf>
    <xf numFmtId="0" fontId="4" fillId="34" borderId="10" xfId="0" applyFont="1" applyFill="1" applyBorder="1" applyAlignment="1">
      <alignment/>
    </xf>
    <xf numFmtId="2" fontId="4" fillId="0" borderId="10" xfId="0" applyNumberFormat="1" applyFont="1" applyBorder="1" applyAlignment="1">
      <alignment horizontal="right"/>
    </xf>
    <xf numFmtId="2" fontId="4" fillId="34"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 fillId="0" borderId="15" xfId="0" applyFont="1" applyBorder="1" applyAlignment="1">
      <alignment/>
    </xf>
    <xf numFmtId="0" fontId="1" fillId="34" borderId="15" xfId="0" applyFont="1" applyFill="1" applyBorder="1" applyAlignment="1">
      <alignment/>
    </xf>
    <xf numFmtId="0" fontId="0" fillId="34" borderId="0" xfId="0" applyFill="1" applyAlignment="1">
      <alignment/>
    </xf>
    <xf numFmtId="0" fontId="4" fillId="0" borderId="15" xfId="0" applyFont="1" applyBorder="1" applyAlignment="1">
      <alignment/>
    </xf>
    <xf numFmtId="0" fontId="1" fillId="0" borderId="19" xfId="0" applyFont="1" applyFill="1" applyBorder="1" applyAlignment="1">
      <alignment horizontal="center"/>
    </xf>
    <xf numFmtId="0" fontId="6" fillId="33" borderId="13" xfId="0" applyFont="1" applyFill="1" applyBorder="1" applyAlignment="1">
      <alignment horizontal="center"/>
    </xf>
    <xf numFmtId="177" fontId="6" fillId="33" borderId="12" xfId="0" applyNumberFormat="1" applyFont="1" applyFill="1" applyBorder="1" applyAlignment="1">
      <alignment horizontal="center"/>
    </xf>
    <xf numFmtId="0" fontId="1" fillId="0" borderId="10" xfId="0" applyFont="1" applyFill="1" applyBorder="1" applyAlignment="1">
      <alignment horizontal="center"/>
    </xf>
    <xf numFmtId="0" fontId="3" fillId="0" borderId="11" xfId="0" applyFont="1" applyFill="1" applyBorder="1" applyAlignment="1">
      <alignment/>
    </xf>
    <xf numFmtId="177" fontId="4" fillId="0" borderId="15" xfId="0" applyNumberFormat="1" applyFont="1" applyFill="1" applyBorder="1" applyAlignment="1">
      <alignment/>
    </xf>
    <xf numFmtId="0" fontId="1" fillId="0" borderId="11" xfId="0" applyFont="1" applyFill="1" applyBorder="1" applyAlignment="1">
      <alignment horizontal="right"/>
    </xf>
    <xf numFmtId="177" fontId="4" fillId="34" borderId="15" xfId="0" applyNumberFormat="1" applyFont="1" applyFill="1" applyBorder="1" applyAlignment="1">
      <alignment/>
    </xf>
    <xf numFmtId="0" fontId="8" fillId="0" borderId="15" xfId="0" applyFont="1" applyFill="1" applyBorder="1" applyAlignment="1">
      <alignment horizontal="left"/>
    </xf>
    <xf numFmtId="0" fontId="1" fillId="0" borderId="10" xfId="0" applyFont="1"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3" fillId="0" borderId="11" xfId="0" applyFont="1" applyBorder="1" applyAlignment="1">
      <alignment/>
    </xf>
    <xf numFmtId="177" fontId="4" fillId="0" borderId="15" xfId="0" applyNumberFormat="1" applyFont="1" applyBorder="1" applyAlignment="1">
      <alignment/>
    </xf>
    <xf numFmtId="0" fontId="0" fillId="0" borderId="20" xfId="0" applyBorder="1" applyAlignment="1">
      <alignment/>
    </xf>
    <xf numFmtId="0" fontId="8" fillId="0" borderId="15" xfId="0" applyFont="1" applyBorder="1" applyAlignment="1">
      <alignment horizontal="left"/>
    </xf>
    <xf numFmtId="0" fontId="8" fillId="0" borderId="15" xfId="0" applyFont="1" applyBorder="1" applyAlignment="1">
      <alignment/>
    </xf>
    <xf numFmtId="0" fontId="1" fillId="35" borderId="10" xfId="0" applyFont="1" applyFill="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right"/>
    </xf>
    <xf numFmtId="0" fontId="3" fillId="35" borderId="11" xfId="0" applyFont="1" applyFill="1" applyBorder="1" applyAlignment="1">
      <alignment/>
    </xf>
    <xf numFmtId="0" fontId="1" fillId="0" borderId="10" xfId="0" applyFont="1" applyBorder="1" applyAlignment="1">
      <alignment/>
    </xf>
    <xf numFmtId="0" fontId="0" fillId="0" borderId="18" xfId="0" applyBorder="1" applyAlignment="1">
      <alignment/>
    </xf>
    <xf numFmtId="0" fontId="6" fillId="33" borderId="15"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center"/>
    </xf>
    <xf numFmtId="177" fontId="6" fillId="33" borderId="21" xfId="0" applyNumberFormat="1" applyFont="1" applyFill="1" applyBorder="1" applyAlignment="1">
      <alignment horizontal="center"/>
    </xf>
    <xf numFmtId="0" fontId="3" fillId="0" borderId="16" xfId="0" applyFont="1" applyFill="1" applyBorder="1" applyAlignment="1">
      <alignment/>
    </xf>
    <xf numFmtId="0" fontId="1" fillId="0" borderId="16" xfId="0" applyFont="1" applyFill="1" applyBorder="1" applyAlignment="1">
      <alignment horizontal="right"/>
    </xf>
    <xf numFmtId="0" fontId="8" fillId="0" borderId="22" xfId="0" applyFont="1" applyBorder="1" applyAlignment="1">
      <alignment/>
    </xf>
    <xf numFmtId="177" fontId="4" fillId="0" borderId="21" xfId="0" applyNumberFormat="1" applyFont="1" applyBorder="1" applyAlignment="1">
      <alignment/>
    </xf>
    <xf numFmtId="0" fontId="8" fillId="0" borderId="23" xfId="0" applyFont="1" applyBorder="1" applyAlignment="1">
      <alignment/>
    </xf>
    <xf numFmtId="0" fontId="0" fillId="0" borderId="0" xfId="0" applyBorder="1" applyAlignment="1">
      <alignment/>
    </xf>
    <xf numFmtId="0" fontId="1" fillId="0" borderId="15" xfId="0" applyFont="1" applyFill="1" applyBorder="1" applyAlignment="1">
      <alignment horizontal="right"/>
    </xf>
    <xf numFmtId="177" fontId="4" fillId="34" borderId="20" xfId="0" applyNumberFormat="1" applyFont="1" applyFill="1" applyBorder="1" applyAlignment="1">
      <alignment/>
    </xf>
    <xf numFmtId="0" fontId="3" fillId="0" borderId="15" xfId="0" applyFont="1" applyFill="1" applyBorder="1" applyAlignment="1">
      <alignment horizontal="left"/>
    </xf>
    <xf numFmtId="0" fontId="1" fillId="0" borderId="20" xfId="0" applyFont="1" applyFill="1" applyBorder="1" applyAlignment="1">
      <alignment horizontal="right"/>
    </xf>
    <xf numFmtId="0" fontId="1" fillId="0" borderId="14" xfId="0" applyFont="1" applyFill="1" applyBorder="1" applyAlignment="1">
      <alignment/>
    </xf>
    <xf numFmtId="0" fontId="3" fillId="0" borderId="0" xfId="0" applyFont="1" applyFill="1" applyBorder="1" applyAlignment="1">
      <alignment/>
    </xf>
    <xf numFmtId="177" fontId="4" fillId="0" borderId="10" xfId="0" applyNumberFormat="1" applyFont="1" applyFill="1" applyBorder="1" applyAlignment="1">
      <alignment/>
    </xf>
    <xf numFmtId="0" fontId="3" fillId="0" borderId="15" xfId="0" applyFont="1" applyFill="1" applyBorder="1" applyAlignment="1">
      <alignment/>
    </xf>
    <xf numFmtId="0" fontId="1" fillId="0" borderId="17"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horizontal="right"/>
    </xf>
    <xf numFmtId="0" fontId="1" fillId="0" borderId="17" xfId="0" applyFont="1" applyFill="1" applyBorder="1" applyAlignment="1">
      <alignment/>
    </xf>
    <xf numFmtId="0" fontId="1" fillId="34" borderId="20" xfId="0" applyFont="1" applyFill="1" applyBorder="1" applyAlignment="1">
      <alignment horizontal="right"/>
    </xf>
    <xf numFmtId="0" fontId="8" fillId="0" borderId="15" xfId="0" applyFont="1" applyFill="1" applyBorder="1" applyAlignment="1">
      <alignment/>
    </xf>
    <xf numFmtId="0" fontId="1" fillId="0" borderId="11" xfId="0" applyFont="1" applyFill="1" applyBorder="1" applyAlignment="1">
      <alignment/>
    </xf>
    <xf numFmtId="0" fontId="1" fillId="0" borderId="19" xfId="0" applyFont="1" applyBorder="1" applyAlignment="1">
      <alignment horizontal="right"/>
    </xf>
    <xf numFmtId="0" fontId="1" fillId="34" borderId="20" xfId="0" applyFont="1" applyFill="1" applyBorder="1" applyAlignment="1">
      <alignment/>
    </xf>
    <xf numFmtId="0" fontId="4" fillId="34" borderId="20" xfId="0" applyFont="1" applyFill="1" applyBorder="1" applyAlignment="1">
      <alignment horizontal="right"/>
    </xf>
    <xf numFmtId="0" fontId="1" fillId="34" borderId="15" xfId="0" applyFont="1" applyFill="1" applyBorder="1" applyAlignment="1">
      <alignment horizontal="right"/>
    </xf>
    <xf numFmtId="0" fontId="0" fillId="0" borderId="0" xfId="0" applyAlignment="1">
      <alignment horizontal="right"/>
    </xf>
    <xf numFmtId="2" fontId="1" fillId="0" borderId="20" xfId="0" applyNumberFormat="1" applyFont="1" applyFill="1" applyBorder="1" applyAlignment="1">
      <alignment horizontal="right"/>
    </xf>
    <xf numFmtId="177" fontId="6" fillId="33" borderId="15" xfId="0" applyNumberFormat="1" applyFont="1" applyFill="1" applyBorder="1" applyAlignment="1">
      <alignment horizontal="center"/>
    </xf>
    <xf numFmtId="0" fontId="1" fillId="36" borderId="11" xfId="0" applyFont="1" applyFill="1" applyBorder="1" applyAlignment="1">
      <alignment/>
    </xf>
    <xf numFmtId="0" fontId="8" fillId="0" borderId="11" xfId="0" applyFont="1" applyFill="1" applyBorder="1" applyAlignment="1">
      <alignment horizontal="right"/>
    </xf>
    <xf numFmtId="0" fontId="3" fillId="0" borderId="10" xfId="0" applyFont="1" applyFill="1" applyBorder="1" applyAlignment="1">
      <alignment/>
    </xf>
    <xf numFmtId="4" fontId="4" fillId="34" borderId="20" xfId="0" applyNumberFormat="1" applyFont="1" applyFill="1" applyBorder="1" applyAlignment="1">
      <alignment horizontal="right"/>
    </xf>
    <xf numFmtId="0" fontId="0" fillId="0" borderId="0" xfId="0" applyFill="1" applyAlignment="1">
      <alignment/>
    </xf>
    <xf numFmtId="177" fontId="4" fillId="34" borderId="20" xfId="0" applyNumberFormat="1" applyFont="1" applyFill="1" applyBorder="1" applyAlignment="1">
      <alignment horizontal="right"/>
    </xf>
    <xf numFmtId="0" fontId="1" fillId="0" borderId="10" xfId="0" applyFont="1" applyFill="1" applyBorder="1" applyAlignment="1">
      <alignment horizontal="right"/>
    </xf>
    <xf numFmtId="0" fontId="3" fillId="0" borderId="16" xfId="0" applyFont="1" applyBorder="1" applyAlignment="1">
      <alignment/>
    </xf>
    <xf numFmtId="0" fontId="1" fillId="33" borderId="11" xfId="0" applyFont="1" applyFill="1" applyBorder="1" applyAlignment="1">
      <alignment/>
    </xf>
    <xf numFmtId="0" fontId="0" fillId="0" borderId="19" xfId="0" applyBorder="1" applyAlignment="1">
      <alignment/>
    </xf>
    <xf numFmtId="0" fontId="9" fillId="0" borderId="16" xfId="0" applyFont="1" applyFill="1" applyBorder="1" applyAlignment="1">
      <alignment horizontal="right"/>
    </xf>
    <xf numFmtId="0" fontId="1" fillId="36" borderId="16" xfId="0" applyFont="1" applyFill="1" applyBorder="1" applyAlignment="1">
      <alignment/>
    </xf>
    <xf numFmtId="0" fontId="1" fillId="36" borderId="11" xfId="0" applyFont="1" applyFill="1" applyBorder="1" applyAlignment="1">
      <alignment horizontal="left"/>
    </xf>
    <xf numFmtId="0" fontId="3" fillId="0" borderId="15" xfId="0" applyFont="1" applyBorder="1" applyAlignment="1">
      <alignment/>
    </xf>
    <xf numFmtId="177" fontId="4" fillId="0" borderId="20" xfId="0" applyNumberFormat="1" applyFont="1" applyBorder="1" applyAlignment="1">
      <alignment/>
    </xf>
    <xf numFmtId="0" fontId="3" fillId="0" borderId="11" xfId="0" applyFont="1" applyBorder="1" applyAlignment="1">
      <alignment horizontal="left"/>
    </xf>
    <xf numFmtId="4" fontId="1" fillId="0" borderId="20" xfId="0" applyNumberFormat="1" applyFont="1" applyFill="1" applyBorder="1" applyAlignment="1">
      <alignment horizontal="center"/>
    </xf>
    <xf numFmtId="0" fontId="1" fillId="0" borderId="13"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0" fontId="3" fillId="0" borderId="15" xfId="0" applyFont="1" applyBorder="1" applyAlignment="1">
      <alignment horizontal="left"/>
    </xf>
    <xf numFmtId="177" fontId="1" fillId="34" borderId="20" xfId="0" applyNumberFormat="1" applyFont="1" applyFill="1" applyBorder="1" applyAlignment="1">
      <alignment/>
    </xf>
    <xf numFmtId="177" fontId="4" fillId="34" borderId="20" xfId="0" applyNumberFormat="1" applyFont="1" applyFill="1" applyBorder="1" applyAlignment="1">
      <alignment/>
    </xf>
    <xf numFmtId="177" fontId="8" fillId="34" borderId="20" xfId="0" applyNumberFormat="1" applyFont="1" applyFill="1" applyBorder="1" applyAlignment="1">
      <alignment/>
    </xf>
    <xf numFmtId="177" fontId="4" fillId="34" borderId="15" xfId="0" applyNumberFormat="1" applyFont="1" applyFill="1" applyBorder="1" applyAlignment="1">
      <alignment/>
    </xf>
    <xf numFmtId="4" fontId="1" fillId="34" borderId="20" xfId="0" applyNumberFormat="1" applyFont="1" applyFill="1" applyBorder="1" applyAlignment="1">
      <alignment horizontal="right"/>
    </xf>
    <xf numFmtId="4" fontId="1" fillId="0" borderId="15" xfId="0" applyNumberFormat="1" applyFont="1" applyFill="1" applyBorder="1" applyAlignment="1">
      <alignment horizontal="right"/>
    </xf>
    <xf numFmtId="4" fontId="1" fillId="34" borderId="20" xfId="0" applyNumberFormat="1" applyFont="1" applyFill="1" applyBorder="1" applyAlignment="1">
      <alignment/>
    </xf>
    <xf numFmtId="4" fontId="1" fillId="0" borderId="20" xfId="0" applyNumberFormat="1" applyFont="1" applyFill="1" applyBorder="1" applyAlignment="1">
      <alignment horizontal="right"/>
    </xf>
    <xf numFmtId="4" fontId="1" fillId="34" borderId="15" xfId="0" applyNumberFormat="1" applyFont="1" applyFill="1" applyBorder="1" applyAlignment="1">
      <alignment horizontal="right"/>
    </xf>
    <xf numFmtId="179" fontId="0" fillId="0" borderId="24" xfId="0" applyNumberFormat="1" applyBorder="1" applyAlignment="1">
      <alignment/>
    </xf>
    <xf numFmtId="2" fontId="0" fillId="0" borderId="24" xfId="0" applyNumberFormat="1" applyBorder="1" applyAlignment="1">
      <alignment horizontal="left" indent="1"/>
    </xf>
    <xf numFmtId="0" fontId="0" fillId="0" borderId="24" xfId="0" applyBorder="1" applyAlignment="1">
      <alignment/>
    </xf>
    <xf numFmtId="2" fontId="0" fillId="0" borderId="0" xfId="0" applyNumberFormat="1" applyAlignment="1">
      <alignment/>
    </xf>
    <xf numFmtId="178" fontId="0" fillId="0" borderId="0" xfId="0" applyNumberFormat="1" applyAlignment="1">
      <alignment/>
    </xf>
    <xf numFmtId="2" fontId="0" fillId="0" borderId="0" xfId="0" applyNumberFormat="1" applyAlignment="1">
      <alignment horizontal="left" indent="2"/>
    </xf>
    <xf numFmtId="2" fontId="0" fillId="0" borderId="24" xfId="0" applyNumberFormat="1" applyBorder="1" applyAlignment="1">
      <alignment/>
    </xf>
    <xf numFmtId="49" fontId="0" fillId="0" borderId="0" xfId="0" applyNumberFormat="1" applyAlignment="1">
      <alignment/>
    </xf>
    <xf numFmtId="0" fontId="10" fillId="0" borderId="0" xfId="0" applyFont="1" applyAlignment="1">
      <alignment/>
    </xf>
    <xf numFmtId="4" fontId="15" fillId="34" borderId="15" xfId="0" applyNumberFormat="1" applyFont="1" applyFill="1" applyBorder="1" applyAlignment="1">
      <alignment horizontal="right"/>
    </xf>
    <xf numFmtId="2" fontId="10" fillId="0" borderId="0" xfId="0" applyNumberFormat="1" applyFont="1" applyAlignment="1">
      <alignment/>
    </xf>
    <xf numFmtId="4" fontId="10" fillId="0" borderId="0" xfId="0" applyNumberFormat="1" applyFont="1" applyAlignment="1">
      <alignment/>
    </xf>
    <xf numFmtId="0" fontId="10" fillId="34" borderId="0" xfId="0" applyFont="1" applyFill="1" applyAlignment="1">
      <alignment/>
    </xf>
    <xf numFmtId="0" fontId="10" fillId="0" borderId="0" xfId="0" applyFont="1" applyAlignment="1">
      <alignment horizontal="right"/>
    </xf>
    <xf numFmtId="4" fontId="15" fillId="34" borderId="20" xfId="0" applyNumberFormat="1" applyFont="1" applyFill="1" applyBorder="1" applyAlignment="1">
      <alignment horizontal="right"/>
    </xf>
    <xf numFmtId="0" fontId="10" fillId="0" borderId="0" xfId="0" applyFont="1" applyFill="1" applyAlignment="1">
      <alignment/>
    </xf>
    <xf numFmtId="0" fontId="15" fillId="37" borderId="24" xfId="0" applyFont="1" applyFill="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5" fillId="0" borderId="26" xfId="0" applyFont="1" applyBorder="1" applyAlignment="1">
      <alignment horizontal="center"/>
    </xf>
    <xf numFmtId="0" fontId="10" fillId="0" borderId="27" xfId="0" applyFont="1" applyBorder="1" applyAlignment="1">
      <alignment/>
    </xf>
    <xf numFmtId="0" fontId="15" fillId="0" borderId="28" xfId="0" applyFont="1" applyBorder="1" applyAlignment="1">
      <alignment horizontal="center"/>
    </xf>
    <xf numFmtId="0" fontId="15" fillId="0" borderId="0" xfId="0" applyFont="1" applyBorder="1" applyAlignment="1">
      <alignment vertical="center" wrapText="1"/>
    </xf>
    <xf numFmtId="0" fontId="15" fillId="0" borderId="29" xfId="0" applyFont="1" applyBorder="1" applyAlignment="1">
      <alignment horizontal="center"/>
    </xf>
    <xf numFmtId="0" fontId="9" fillId="34" borderId="30" xfId="0" applyFont="1" applyFill="1" applyBorder="1" applyAlignment="1">
      <alignment horizontal="center"/>
    </xf>
    <xf numFmtId="0" fontId="9" fillId="34" borderId="31" xfId="0" applyFont="1" applyFill="1" applyBorder="1" applyAlignment="1">
      <alignment horizontal="center"/>
    </xf>
    <xf numFmtId="0" fontId="15" fillId="0" borderId="24" xfId="0" applyFont="1" applyBorder="1" applyAlignment="1">
      <alignment horizontal="right"/>
    </xf>
    <xf numFmtId="0" fontId="15" fillId="37" borderId="15" xfId="0" applyFont="1" applyFill="1" applyBorder="1" applyAlignment="1">
      <alignment/>
    </xf>
    <xf numFmtId="0" fontId="15" fillId="37" borderId="10" xfId="0" applyFont="1" applyFill="1" applyBorder="1" applyAlignment="1">
      <alignment/>
    </xf>
    <xf numFmtId="4" fontId="9" fillId="34" borderId="32" xfId="0" applyNumberFormat="1" applyFont="1" applyFill="1" applyBorder="1" applyAlignment="1">
      <alignment horizontal="center"/>
    </xf>
    <xf numFmtId="4" fontId="15" fillId="0" borderId="33" xfId="0" applyNumberFormat="1" applyFont="1" applyBorder="1" applyAlignment="1">
      <alignment horizontal="right"/>
    </xf>
    <xf numFmtId="4" fontId="15" fillId="0" borderId="34" xfId="0" applyNumberFormat="1" applyFont="1" applyBorder="1" applyAlignment="1">
      <alignment horizontal="right"/>
    </xf>
    <xf numFmtId="0" fontId="15" fillId="0" borderId="24" xfId="0" applyFont="1" applyFill="1" applyBorder="1" applyAlignment="1">
      <alignment horizontal="center"/>
    </xf>
    <xf numFmtId="182" fontId="0" fillId="0" borderId="0" xfId="0" applyNumberFormat="1" applyAlignment="1">
      <alignment/>
    </xf>
    <xf numFmtId="0" fontId="15" fillId="0" borderId="29" xfId="0" applyFont="1" applyBorder="1" applyAlignment="1">
      <alignment horizontal="right"/>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0" fillId="0" borderId="24" xfId="0" applyFont="1" applyFill="1" applyBorder="1" applyAlignment="1">
      <alignment horizontal="left"/>
    </xf>
    <xf numFmtId="0" fontId="10" fillId="0" borderId="24" xfId="0" applyFont="1" applyFill="1" applyBorder="1" applyAlignment="1">
      <alignment/>
    </xf>
    <xf numFmtId="0" fontId="15" fillId="0" borderId="24" xfId="0" applyFont="1" applyFill="1" applyBorder="1" applyAlignment="1">
      <alignment horizontal="right"/>
    </xf>
    <xf numFmtId="0" fontId="10" fillId="0" borderId="24" xfId="0" applyFont="1" applyBorder="1" applyAlignment="1">
      <alignment/>
    </xf>
    <xf numFmtId="0" fontId="15" fillId="37" borderId="24" xfId="0" applyFont="1" applyFill="1" applyBorder="1" applyAlignment="1">
      <alignment/>
    </xf>
    <xf numFmtId="0" fontId="10" fillId="0" borderId="24" xfId="0" applyFont="1" applyBorder="1" applyAlignment="1">
      <alignment horizontal="left"/>
    </xf>
    <xf numFmtId="0" fontId="15" fillId="37" borderId="15" xfId="0" applyFont="1" applyFill="1" applyBorder="1" applyAlignment="1">
      <alignment horizontal="left"/>
    </xf>
    <xf numFmtId="0" fontId="10" fillId="0" borderId="24" xfId="0" applyFont="1" applyFill="1" applyBorder="1" applyAlignment="1">
      <alignment horizontal="center"/>
    </xf>
    <xf numFmtId="4" fontId="15" fillId="37" borderId="32" xfId="0" applyNumberFormat="1" applyFont="1" applyFill="1" applyBorder="1" applyAlignment="1">
      <alignment horizontal="center"/>
    </xf>
    <xf numFmtId="0" fontId="15" fillId="0" borderId="29" xfId="0" applyFont="1" applyFill="1" applyBorder="1" applyAlignment="1">
      <alignment horizontal="right"/>
    </xf>
    <xf numFmtId="4" fontId="15" fillId="34" borderId="15" xfId="0" applyNumberFormat="1" applyFont="1" applyFill="1" applyBorder="1" applyAlignment="1">
      <alignment/>
    </xf>
    <xf numFmtId="0" fontId="10" fillId="0" borderId="29" xfId="0" applyFont="1" applyFill="1" applyBorder="1" applyAlignment="1">
      <alignment/>
    </xf>
    <xf numFmtId="4" fontId="15" fillId="34" borderId="15" xfId="0" applyNumberFormat="1" applyFont="1" applyFill="1" applyBorder="1" applyAlignment="1">
      <alignment/>
    </xf>
    <xf numFmtId="0" fontId="10" fillId="0" borderId="29" xfId="0" applyFont="1" applyBorder="1" applyAlignment="1">
      <alignment/>
    </xf>
    <xf numFmtId="0" fontId="10" fillId="35" borderId="29" xfId="0" applyFont="1" applyFill="1" applyBorder="1" applyAlignment="1">
      <alignment/>
    </xf>
    <xf numFmtId="0" fontId="15" fillId="37" borderId="15" xfId="0" applyFont="1" applyFill="1" applyBorder="1" applyAlignment="1">
      <alignment horizontal="center"/>
    </xf>
    <xf numFmtId="0" fontId="10" fillId="0" borderId="25" xfId="0" applyFont="1" applyFill="1" applyBorder="1" applyAlignment="1">
      <alignment/>
    </xf>
    <xf numFmtId="4" fontId="15" fillId="37" borderId="15" xfId="0" applyNumberFormat="1" applyFont="1" applyFill="1" applyBorder="1" applyAlignment="1">
      <alignment horizontal="center"/>
    </xf>
    <xf numFmtId="0" fontId="10" fillId="0" borderId="29" xfId="0" applyFont="1" applyFill="1" applyBorder="1" applyAlignment="1">
      <alignment horizontal="left"/>
    </xf>
    <xf numFmtId="0" fontId="10" fillId="0" borderId="0" xfId="0" applyFont="1" applyAlignment="1">
      <alignment horizontal="center"/>
    </xf>
    <xf numFmtId="0" fontId="15" fillId="37" borderId="15" xfId="0" applyFont="1" applyFill="1" applyBorder="1" applyAlignment="1">
      <alignment/>
    </xf>
    <xf numFmtId="0" fontId="15" fillId="37" borderId="10" xfId="0" applyFont="1" applyFill="1" applyBorder="1" applyAlignment="1">
      <alignment/>
    </xf>
    <xf numFmtId="0" fontId="10" fillId="0" borderId="25" xfId="0" applyFont="1" applyBorder="1" applyAlignment="1">
      <alignment/>
    </xf>
    <xf numFmtId="4" fontId="15" fillId="34" borderId="20" xfId="0" applyNumberFormat="1" applyFont="1" applyFill="1" applyBorder="1" applyAlignment="1">
      <alignment/>
    </xf>
    <xf numFmtId="0" fontId="10" fillId="0" borderId="25" xfId="0" applyFont="1" applyBorder="1" applyAlignment="1">
      <alignment horizontal="left"/>
    </xf>
    <xf numFmtId="0" fontId="15" fillId="0" borderId="0" xfId="0" applyFont="1" applyAlignment="1">
      <alignment vertical="center" wrapText="1"/>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Border="1" applyAlignment="1">
      <alignment vertical="center"/>
    </xf>
    <xf numFmtId="0" fontId="10" fillId="35"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9" fillId="34" borderId="35" xfId="0" applyFont="1" applyFill="1" applyBorder="1" applyAlignment="1">
      <alignment horizontal="center"/>
    </xf>
    <xf numFmtId="0" fontId="9" fillId="34" borderId="36" xfId="0" applyFont="1" applyFill="1" applyBorder="1" applyAlignment="1">
      <alignment horizontal="center"/>
    </xf>
    <xf numFmtId="4" fontId="9" fillId="34" borderId="37" xfId="0" applyNumberFormat="1" applyFont="1" applyFill="1" applyBorder="1" applyAlignment="1">
      <alignment horizontal="center"/>
    </xf>
    <xf numFmtId="0" fontId="15" fillId="0" borderId="38" xfId="0" applyFont="1" applyBorder="1" applyAlignment="1">
      <alignment horizontal="center"/>
    </xf>
    <xf numFmtId="4" fontId="15" fillId="0" borderId="39" xfId="0" applyNumberFormat="1" applyFont="1" applyBorder="1" applyAlignment="1">
      <alignment horizontal="right"/>
    </xf>
    <xf numFmtId="4" fontId="15" fillId="34" borderId="34" xfId="0" applyNumberFormat="1" applyFont="1" applyFill="1" applyBorder="1" applyAlignment="1">
      <alignment horizontal="right"/>
    </xf>
    <xf numFmtId="4" fontId="15" fillId="0" borderId="34" xfId="0" applyNumberFormat="1" applyFont="1" applyFill="1" applyBorder="1" applyAlignment="1">
      <alignment horizontal="right"/>
    </xf>
    <xf numFmtId="0" fontId="15" fillId="0" borderId="40" xfId="0" applyFont="1" applyBorder="1" applyAlignment="1">
      <alignment horizontal="center"/>
    </xf>
    <xf numFmtId="4" fontId="15" fillId="0" borderId="41" xfId="0" applyNumberFormat="1" applyFont="1" applyBorder="1" applyAlignment="1">
      <alignment/>
    </xf>
    <xf numFmtId="0" fontId="15" fillId="0" borderId="42" xfId="0" applyFont="1" applyBorder="1" applyAlignment="1">
      <alignment horizontal="center"/>
    </xf>
    <xf numFmtId="0" fontId="15" fillId="0" borderId="43" xfId="0" applyFont="1" applyBorder="1" applyAlignment="1">
      <alignment horizontal="center"/>
    </xf>
    <xf numFmtId="4" fontId="15" fillId="0" borderId="34" xfId="0" applyNumberFormat="1" applyFont="1" applyBorder="1" applyAlignment="1">
      <alignment/>
    </xf>
    <xf numFmtId="4" fontId="15" fillId="0" borderId="44" xfId="0" applyNumberFormat="1" applyFont="1" applyBorder="1" applyAlignment="1">
      <alignment horizontal="right"/>
    </xf>
    <xf numFmtId="4" fontId="15" fillId="0" borderId="45" xfId="0" applyNumberFormat="1" applyFont="1" applyBorder="1" applyAlignment="1">
      <alignment horizontal="right"/>
    </xf>
    <xf numFmtId="0" fontId="10" fillId="0" borderId="28" xfId="0" applyFont="1" applyBorder="1" applyAlignment="1">
      <alignment horizontal="center"/>
    </xf>
    <xf numFmtId="4" fontId="15" fillId="34" borderId="41" xfId="0" applyNumberFormat="1" applyFont="1" applyFill="1" applyBorder="1" applyAlignment="1">
      <alignment horizontal="right"/>
    </xf>
    <xf numFmtId="4" fontId="15" fillId="34" borderId="34" xfId="0" applyNumberFormat="1" applyFont="1" applyFill="1" applyBorder="1" applyAlignment="1">
      <alignment/>
    </xf>
    <xf numFmtId="4" fontId="15" fillId="34" borderId="41" xfId="0" applyNumberFormat="1" applyFont="1" applyFill="1" applyBorder="1" applyAlignment="1">
      <alignment/>
    </xf>
    <xf numFmtId="0" fontId="15" fillId="0" borderId="28" xfId="0" applyFont="1" applyFill="1" applyBorder="1" applyAlignment="1">
      <alignment horizontal="center"/>
    </xf>
    <xf numFmtId="4" fontId="15" fillId="34" borderId="41" xfId="0" applyNumberFormat="1" applyFont="1" applyFill="1" applyBorder="1" applyAlignment="1">
      <alignment/>
    </xf>
    <xf numFmtId="0" fontId="15" fillId="37" borderId="28" xfId="0" applyFont="1" applyFill="1" applyBorder="1" applyAlignment="1">
      <alignment horizontal="center"/>
    </xf>
    <xf numFmtId="4" fontId="15" fillId="37" borderId="34" xfId="0" applyNumberFormat="1" applyFont="1" applyFill="1" applyBorder="1" applyAlignment="1">
      <alignment horizontal="center"/>
    </xf>
    <xf numFmtId="4" fontId="15" fillId="0" borderId="34" xfId="0" applyNumberFormat="1" applyFont="1" applyFill="1" applyBorder="1" applyAlignment="1">
      <alignment/>
    </xf>
    <xf numFmtId="0" fontId="15" fillId="0" borderId="40" xfId="0" applyFont="1" applyFill="1" applyBorder="1" applyAlignment="1">
      <alignment horizontal="center"/>
    </xf>
    <xf numFmtId="4" fontId="15" fillId="0" borderId="41" xfId="0" applyNumberFormat="1" applyFont="1" applyFill="1" applyBorder="1" applyAlignment="1">
      <alignment/>
    </xf>
    <xf numFmtId="4" fontId="15" fillId="0" borderId="39" xfId="0" applyNumberFormat="1" applyFont="1" applyBorder="1" applyAlignment="1">
      <alignment/>
    </xf>
    <xf numFmtId="0" fontId="15" fillId="35" borderId="40" xfId="0" applyFont="1" applyFill="1" applyBorder="1" applyAlignment="1">
      <alignment horizontal="center"/>
    </xf>
    <xf numFmtId="0" fontId="15" fillId="0" borderId="38" xfId="0" applyFont="1" applyFill="1" applyBorder="1" applyAlignment="1">
      <alignment horizontal="center"/>
    </xf>
    <xf numFmtId="4" fontId="15" fillId="0" borderId="39" xfId="0" applyNumberFormat="1" applyFont="1" applyFill="1" applyBorder="1" applyAlignment="1">
      <alignment/>
    </xf>
    <xf numFmtId="4" fontId="15" fillId="0" borderId="41" xfId="0" applyNumberFormat="1" applyFont="1" applyFill="1" applyBorder="1" applyAlignment="1">
      <alignment horizontal="right"/>
    </xf>
    <xf numFmtId="2" fontId="15" fillId="0" borderId="34" xfId="0" applyNumberFormat="1" applyFont="1" applyFill="1" applyBorder="1" applyAlignment="1">
      <alignment/>
    </xf>
    <xf numFmtId="0" fontId="15" fillId="0" borderId="34" xfId="0" applyFont="1" applyFill="1" applyBorder="1" applyAlignment="1">
      <alignment/>
    </xf>
    <xf numFmtId="4" fontId="15" fillId="0" borderId="45" xfId="0" applyNumberFormat="1" applyFont="1" applyFill="1" applyBorder="1" applyAlignment="1">
      <alignment/>
    </xf>
    <xf numFmtId="4" fontId="15" fillId="0" borderId="44" xfId="0" applyNumberFormat="1" applyFont="1" applyFill="1" applyBorder="1" applyAlignment="1">
      <alignment/>
    </xf>
    <xf numFmtId="4" fontId="15" fillId="34" borderId="44" xfId="0" applyNumberFormat="1" applyFont="1" applyFill="1" applyBorder="1" applyAlignment="1">
      <alignment/>
    </xf>
    <xf numFmtId="4" fontId="15" fillId="34" borderId="34" xfId="0" applyNumberFormat="1" applyFont="1" applyFill="1" applyBorder="1" applyAlignment="1">
      <alignment/>
    </xf>
    <xf numFmtId="4" fontId="15" fillId="0" borderId="44" xfId="0" applyNumberFormat="1" applyFont="1" applyBorder="1" applyAlignment="1">
      <alignment/>
    </xf>
    <xf numFmtId="4" fontId="15" fillId="0" borderId="45" xfId="0" applyNumberFormat="1" applyFont="1" applyBorder="1" applyAlignment="1">
      <alignment/>
    </xf>
    <xf numFmtId="4" fontId="15" fillId="0" borderId="39" xfId="0" applyNumberFormat="1" applyFont="1" applyFill="1" applyBorder="1" applyAlignment="1">
      <alignment horizontal="right"/>
    </xf>
    <xf numFmtId="4" fontId="15" fillId="0" borderId="34" xfId="0" applyNumberFormat="1" applyFont="1" applyFill="1" applyBorder="1" applyAlignment="1">
      <alignment horizontal="center"/>
    </xf>
    <xf numFmtId="4" fontId="15" fillId="0" borderId="34" xfId="0" applyNumberFormat="1" applyFont="1" applyBorder="1" applyAlignment="1">
      <alignment/>
    </xf>
    <xf numFmtId="4" fontId="15" fillId="0" borderId="39" xfId="0" applyNumberFormat="1" applyFont="1" applyFill="1" applyBorder="1" applyAlignment="1">
      <alignment horizontal="center"/>
    </xf>
    <xf numFmtId="4" fontId="15" fillId="0" borderId="46" xfId="0" applyNumberFormat="1" applyFont="1" applyBorder="1" applyAlignment="1">
      <alignment horizontal="right"/>
    </xf>
    <xf numFmtId="0" fontId="21" fillId="35" borderId="0" xfId="0" applyFont="1" applyFill="1" applyAlignment="1">
      <alignment horizontal="lef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47" xfId="0" applyFont="1" applyBorder="1" applyAlignment="1">
      <alignment horizontal="right"/>
    </xf>
    <xf numFmtId="0" fontId="15" fillId="35" borderId="20" xfId="0" applyFont="1" applyFill="1" applyBorder="1" applyAlignment="1">
      <alignment horizontal="right"/>
    </xf>
    <xf numFmtId="0" fontId="15" fillId="37" borderId="48" xfId="0" applyFont="1" applyFill="1" applyBorder="1" applyAlignment="1">
      <alignment horizontal="center"/>
    </xf>
    <xf numFmtId="0" fontId="15" fillId="0" borderId="49" xfId="0" applyFont="1" applyBorder="1" applyAlignment="1">
      <alignment horizontal="center"/>
    </xf>
    <xf numFmtId="0" fontId="9" fillId="34" borderId="50" xfId="0" applyFont="1" applyFill="1" applyBorder="1" applyAlignment="1">
      <alignment horizontal="center"/>
    </xf>
    <xf numFmtId="0" fontId="10" fillId="0" borderId="51" xfId="0" applyFont="1" applyBorder="1" applyAlignment="1">
      <alignment/>
    </xf>
    <xf numFmtId="0" fontId="10" fillId="0" borderId="48" xfId="0" applyFont="1" applyBorder="1" applyAlignment="1">
      <alignment/>
    </xf>
    <xf numFmtId="0" fontId="10" fillId="0" borderId="52" xfId="0" applyFont="1" applyBorder="1" applyAlignment="1">
      <alignment/>
    </xf>
    <xf numFmtId="0" fontId="15" fillId="0" borderId="48" xfId="0" applyFont="1" applyBorder="1" applyAlignment="1">
      <alignment horizontal="right"/>
    </xf>
    <xf numFmtId="0" fontId="15" fillId="37" borderId="50" xfId="0" applyFont="1" applyFill="1" applyBorder="1" applyAlignment="1">
      <alignment horizontal="center"/>
    </xf>
    <xf numFmtId="0" fontId="9" fillId="34" borderId="53" xfId="0" applyFont="1" applyFill="1" applyBorder="1" applyAlignment="1">
      <alignment horizontal="center"/>
    </xf>
    <xf numFmtId="0" fontId="15" fillId="37" borderId="21" xfId="0" applyFont="1" applyFill="1" applyBorder="1" applyAlignment="1">
      <alignment/>
    </xf>
    <xf numFmtId="0" fontId="15" fillId="0" borderId="49" xfId="0" applyFont="1" applyBorder="1" applyAlignment="1">
      <alignment horizontal="right"/>
    </xf>
    <xf numFmtId="0" fontId="15" fillId="37" borderId="54" xfId="0" applyFont="1" applyFill="1" applyBorder="1" applyAlignment="1">
      <alignment/>
    </xf>
    <xf numFmtId="0" fontId="15" fillId="37" borderId="21" xfId="0" applyFont="1" applyFill="1" applyBorder="1" applyAlignment="1">
      <alignment horizontal="left"/>
    </xf>
    <xf numFmtId="0" fontId="10" fillId="0" borderId="48" xfId="0" applyFont="1" applyFill="1" applyBorder="1" applyAlignment="1">
      <alignment/>
    </xf>
    <xf numFmtId="0" fontId="15" fillId="0" borderId="48" xfId="0" applyFont="1" applyFill="1" applyBorder="1" applyAlignment="1">
      <alignment horizontal="right"/>
    </xf>
    <xf numFmtId="0" fontId="15" fillId="0" borderId="49" xfId="0" applyFont="1" applyFill="1" applyBorder="1" applyAlignment="1">
      <alignment horizontal="right"/>
    </xf>
    <xf numFmtId="0" fontId="10" fillId="0" borderId="49" xfId="0" applyFont="1" applyFill="1" applyBorder="1" applyAlignment="1">
      <alignment/>
    </xf>
    <xf numFmtId="0" fontId="10" fillId="0" borderId="52" xfId="0" applyFont="1" applyBorder="1" applyAlignment="1">
      <alignment/>
    </xf>
    <xf numFmtId="0" fontId="10" fillId="0" borderId="48" xfId="0" applyFont="1" applyBorder="1" applyAlignment="1">
      <alignment/>
    </xf>
    <xf numFmtId="0" fontId="10" fillId="35" borderId="49" xfId="0" applyFont="1" applyFill="1" applyBorder="1" applyAlignment="1">
      <alignment/>
    </xf>
    <xf numFmtId="0" fontId="10" fillId="0" borderId="52" xfId="0" applyFont="1" applyFill="1" applyBorder="1" applyAlignment="1">
      <alignment/>
    </xf>
    <xf numFmtId="0" fontId="10" fillId="0" borderId="49" xfId="0" applyFont="1" applyFill="1" applyBorder="1" applyAlignment="1">
      <alignment horizontal="left"/>
    </xf>
    <xf numFmtId="0" fontId="15" fillId="37" borderId="21" xfId="0" applyFont="1" applyFill="1" applyBorder="1" applyAlignment="1">
      <alignment/>
    </xf>
    <xf numFmtId="0" fontId="15" fillId="0" borderId="21" xfId="0" applyFont="1" applyFill="1" applyBorder="1" applyAlignment="1">
      <alignment horizontal="right"/>
    </xf>
    <xf numFmtId="0" fontId="15" fillId="37" borderId="55" xfId="0" applyFont="1" applyFill="1" applyBorder="1" applyAlignment="1">
      <alignment/>
    </xf>
    <xf numFmtId="0" fontId="10" fillId="0" borderId="52"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xf>
    <xf numFmtId="0" fontId="10" fillId="0" borderId="48" xfId="0" applyFont="1" applyFill="1" applyBorder="1" applyAlignment="1">
      <alignment horizontal="lef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0" fillId="0" borderId="26" xfId="0" applyFont="1" applyFill="1" applyBorder="1" applyAlignment="1">
      <alignment/>
    </xf>
    <xf numFmtId="0" fontId="10" fillId="0" borderId="28" xfId="0" applyFont="1" applyFill="1" applyBorder="1" applyAlignment="1">
      <alignment/>
    </xf>
    <xf numFmtId="0" fontId="10" fillId="0" borderId="56" xfId="0" applyFont="1" applyFill="1" applyBorder="1" applyAlignment="1">
      <alignment/>
    </xf>
    <xf numFmtId="167" fontId="10" fillId="0" borderId="27" xfId="0" applyNumberFormat="1" applyFont="1" applyFill="1" applyBorder="1" applyAlignment="1">
      <alignment horizontal="center"/>
    </xf>
    <xf numFmtId="0" fontId="10" fillId="0" borderId="27" xfId="0" applyFont="1" applyFill="1" applyBorder="1" applyAlignment="1">
      <alignment horizontal="center"/>
    </xf>
    <xf numFmtId="167" fontId="10" fillId="0" borderId="24" xfId="0" applyNumberFormat="1" applyFont="1" applyFill="1" applyBorder="1" applyAlignment="1">
      <alignment horizontal="center"/>
    </xf>
    <xf numFmtId="167" fontId="10" fillId="0" borderId="57" xfId="0" applyNumberFormat="1" applyFont="1" applyFill="1" applyBorder="1" applyAlignment="1">
      <alignment horizontal="center"/>
    </xf>
    <xf numFmtId="0" fontId="10" fillId="0" borderId="57" xfId="0" applyFont="1" applyFill="1" applyBorder="1" applyAlignment="1">
      <alignment horizontal="center"/>
    </xf>
    <xf numFmtId="194" fontId="10" fillId="0" borderId="58" xfId="46" applyNumberFormat="1" applyFont="1" applyFill="1" applyBorder="1" applyAlignment="1" applyProtection="1">
      <alignment horizontal="center"/>
      <protection/>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5" fillId="0" borderId="14" xfId="0" applyFont="1" applyFill="1" applyBorder="1" applyAlignment="1">
      <alignment horizontal="center" vertical="center"/>
    </xf>
    <xf numFmtId="194" fontId="10" fillId="0" borderId="59" xfId="46" applyNumberFormat="1" applyFont="1" applyFill="1" applyBorder="1" applyAlignment="1" applyProtection="1">
      <alignment horizontal="center"/>
      <protection/>
    </xf>
    <xf numFmtId="10" fontId="4" fillId="0" borderId="16" xfId="0" applyNumberFormat="1" applyFont="1" applyBorder="1" applyAlignment="1">
      <alignment/>
    </xf>
    <xf numFmtId="194" fontId="15" fillId="0" borderId="60" xfId="46" applyNumberFormat="1" applyFont="1" applyFill="1" applyBorder="1" applyAlignment="1" applyProtection="1">
      <alignment horizontal="center"/>
      <protection/>
    </xf>
    <xf numFmtId="195" fontId="15" fillId="0" borderId="61" xfId="0" applyNumberFormat="1" applyFont="1" applyBorder="1" applyAlignment="1">
      <alignment horizontal="center"/>
    </xf>
    <xf numFmtId="0" fontId="10" fillId="0" borderId="19" xfId="0" applyFont="1" applyBorder="1" applyAlignment="1">
      <alignment/>
    </xf>
    <xf numFmtId="10" fontId="4" fillId="0" borderId="16" xfId="0" applyNumberFormat="1" applyFont="1" applyBorder="1" applyAlignment="1">
      <alignment horizontal="center"/>
    </xf>
    <xf numFmtId="196" fontId="10" fillId="0" borderId="59" xfId="0" applyNumberFormat="1" applyFont="1" applyBorder="1" applyAlignment="1">
      <alignment horizontal="center"/>
    </xf>
    <xf numFmtId="196" fontId="10" fillId="0" borderId="58" xfId="0" applyNumberFormat="1" applyFont="1" applyBorder="1" applyAlignment="1">
      <alignment horizontal="center"/>
    </xf>
    <xf numFmtId="0" fontId="10" fillId="0" borderId="40" xfId="0" applyFont="1" applyFill="1" applyBorder="1" applyAlignment="1">
      <alignment horizontal="center" vertical="center"/>
    </xf>
    <xf numFmtId="194" fontId="10" fillId="0" borderId="62" xfId="46" applyNumberFormat="1" applyFont="1" applyFill="1" applyBorder="1" applyAlignment="1" applyProtection="1">
      <alignment horizontal="center"/>
      <protection/>
    </xf>
    <xf numFmtId="196" fontId="10" fillId="0" borderId="62" xfId="0" applyNumberFormat="1" applyFont="1" applyBorder="1" applyAlignment="1">
      <alignment horizontal="center"/>
    </xf>
    <xf numFmtId="196" fontId="10" fillId="0" borderId="63" xfId="0" applyNumberFormat="1" applyFont="1" applyBorder="1" applyAlignment="1">
      <alignment horizontal="center"/>
    </xf>
    <xf numFmtId="190" fontId="10" fillId="0" borderId="58" xfId="46" applyNumberFormat="1" applyFont="1" applyFill="1" applyBorder="1" applyAlignment="1" applyProtection="1">
      <alignment horizontal="center"/>
      <protection/>
    </xf>
    <xf numFmtId="0" fontId="10" fillId="0" borderId="56" xfId="0" applyFont="1" applyFill="1" applyBorder="1" applyAlignment="1">
      <alignment horizontal="center" vertical="center"/>
    </xf>
    <xf numFmtId="196" fontId="10" fillId="0" borderId="64" xfId="0" applyNumberFormat="1" applyFont="1" applyBorder="1" applyAlignment="1">
      <alignment horizontal="center"/>
    </xf>
    <xf numFmtId="196" fontId="10" fillId="0" borderId="61" xfId="0" applyNumberFormat="1" applyFont="1" applyBorder="1" applyAlignment="1">
      <alignment horizontal="center"/>
    </xf>
    <xf numFmtId="4" fontId="15" fillId="38" borderId="50" xfId="0" applyNumberFormat="1" applyFont="1" applyFill="1" applyBorder="1" applyAlignment="1">
      <alignment horizontal="center" vertical="center"/>
    </xf>
    <xf numFmtId="10" fontId="4" fillId="0" borderId="20" xfId="0" applyNumberFormat="1" applyFont="1" applyBorder="1" applyAlignment="1">
      <alignment/>
    </xf>
    <xf numFmtId="195" fontId="15" fillId="0" borderId="65" xfId="0" applyNumberFormat="1" applyFont="1" applyBorder="1" applyAlignment="1">
      <alignment horizontal="center"/>
    </xf>
    <xf numFmtId="196" fontId="10" fillId="0" borderId="66" xfId="0" applyNumberFormat="1" applyFont="1" applyBorder="1" applyAlignment="1">
      <alignment horizontal="center"/>
    </xf>
    <xf numFmtId="0" fontId="23" fillId="0" borderId="2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4" fillId="39" borderId="18" xfId="0" applyFont="1" applyFill="1" applyBorder="1" applyAlignment="1">
      <alignment vertical="center"/>
    </xf>
    <xf numFmtId="0" fontId="24" fillId="39" borderId="54" xfId="0" applyFont="1" applyFill="1" applyBorder="1" applyAlignment="1">
      <alignment vertical="center"/>
    </xf>
    <xf numFmtId="0" fontId="24" fillId="39" borderId="23" xfId="0" applyFont="1" applyFill="1" applyBorder="1" applyAlignment="1">
      <alignment vertical="center"/>
    </xf>
    <xf numFmtId="0" fontId="24" fillId="39" borderId="0" xfId="0" applyFont="1" applyFill="1" applyBorder="1" applyAlignment="1">
      <alignment vertical="center"/>
    </xf>
    <xf numFmtId="0" fontId="24" fillId="39" borderId="21" xfId="0" applyFont="1" applyFill="1" applyBorder="1" applyAlignment="1">
      <alignment vertical="center"/>
    </xf>
    <xf numFmtId="0" fontId="24" fillId="39" borderId="13" xfId="0" applyFont="1" applyFill="1" applyBorder="1" applyAlignment="1">
      <alignment vertical="center"/>
    </xf>
    <xf numFmtId="0" fontId="24" fillId="39" borderId="11" xfId="0" applyFont="1" applyFill="1" applyBorder="1" applyAlignment="1">
      <alignment vertical="center"/>
    </xf>
    <xf numFmtId="0" fontId="24" fillId="39" borderId="12" xfId="0" applyFont="1" applyFill="1" applyBorder="1" applyAlignment="1">
      <alignment vertical="center"/>
    </xf>
    <xf numFmtId="0" fontId="23" fillId="0" borderId="23" xfId="0" applyFont="1" applyBorder="1" applyAlignment="1">
      <alignment horizontal="left" vertical="center"/>
    </xf>
    <xf numFmtId="4" fontId="23" fillId="0" borderId="0" xfId="0" applyNumberFormat="1" applyFont="1" applyBorder="1" applyAlignment="1">
      <alignment horizontal="left" vertical="center"/>
    </xf>
    <xf numFmtId="4" fontId="23" fillId="0" borderId="21" xfId="0" applyNumberFormat="1" applyFont="1" applyBorder="1" applyAlignment="1">
      <alignment horizontal="left" vertical="center"/>
    </xf>
    <xf numFmtId="0" fontId="10" fillId="39" borderId="22" xfId="0" applyFont="1" applyFill="1" applyBorder="1" applyAlignment="1">
      <alignment/>
    </xf>
    <xf numFmtId="0" fontId="0" fillId="0" borderId="22" xfId="0" applyBorder="1"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33" borderId="19" xfId="0" applyFont="1" applyFill="1" applyBorder="1" applyAlignment="1">
      <alignment horizontal="center"/>
    </xf>
    <xf numFmtId="0" fontId="6" fillId="33" borderId="16" xfId="0" applyFont="1" applyFill="1" applyBorder="1" applyAlignment="1">
      <alignment horizontal="center"/>
    </xf>
    <xf numFmtId="0" fontId="6" fillId="33" borderId="20" xfId="0" applyFont="1" applyFill="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16" xfId="0" applyFont="1" applyFill="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54"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40" borderId="19" xfId="0" applyFont="1" applyFill="1" applyBorder="1" applyAlignment="1">
      <alignment horizontal="center"/>
    </xf>
    <xf numFmtId="0" fontId="5" fillId="40" borderId="16" xfId="0" applyFont="1" applyFill="1" applyBorder="1" applyAlignment="1">
      <alignment horizontal="center"/>
    </xf>
    <xf numFmtId="0" fontId="5" fillId="40" borderId="20" xfId="0" applyFont="1" applyFill="1" applyBorder="1" applyAlignment="1">
      <alignment horizontal="center"/>
    </xf>
    <xf numFmtId="0" fontId="8" fillId="34" borderId="19" xfId="0" applyFont="1" applyFill="1" applyBorder="1" applyAlignment="1">
      <alignment horizontal="center"/>
    </xf>
    <xf numFmtId="0" fontId="8" fillId="34" borderId="16" xfId="0" applyFont="1" applyFill="1" applyBorder="1" applyAlignment="1">
      <alignment horizontal="center"/>
    </xf>
    <xf numFmtId="0" fontId="8" fillId="34" borderId="20" xfId="0" applyFont="1" applyFill="1" applyBorder="1" applyAlignment="1">
      <alignment horizontal="center"/>
    </xf>
    <xf numFmtId="0" fontId="1" fillId="0" borderId="16" xfId="0" applyFont="1" applyBorder="1" applyAlignment="1">
      <alignment horizontal="center"/>
    </xf>
    <xf numFmtId="0" fontId="1" fillId="0" borderId="67" xfId="0" applyFont="1" applyBorder="1" applyAlignment="1">
      <alignment horizontal="center"/>
    </xf>
    <xf numFmtId="0" fontId="0" fillId="0" borderId="0" xfId="0" applyAlignment="1">
      <alignment horizontal="center"/>
    </xf>
    <xf numFmtId="0" fontId="5" fillId="40" borderId="68" xfId="0" applyFont="1" applyFill="1" applyBorder="1" applyAlignment="1">
      <alignment horizontal="center"/>
    </xf>
    <xf numFmtId="0" fontId="8" fillId="0" borderId="19"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6" fillId="36" borderId="19" xfId="0" applyFont="1" applyFill="1" applyBorder="1" applyAlignment="1">
      <alignment horizontal="center"/>
    </xf>
    <xf numFmtId="0" fontId="6" fillId="36" borderId="20" xfId="0" applyFont="1" applyFill="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3" fillId="0" borderId="19" xfId="0" applyFont="1" applyFill="1" applyBorder="1" applyAlignment="1">
      <alignment horizontal="center"/>
    </xf>
    <xf numFmtId="0" fontId="3" fillId="0" borderId="16" xfId="0" applyFont="1" applyFill="1" applyBorder="1" applyAlignment="1">
      <alignment horizontal="center"/>
    </xf>
    <xf numFmtId="0" fontId="3" fillId="0" borderId="20" xfId="0" applyFont="1" applyFill="1" applyBorder="1" applyAlignment="1">
      <alignment horizontal="center"/>
    </xf>
    <xf numFmtId="0" fontId="1" fillId="0" borderId="22" xfId="0" applyFont="1" applyFill="1" applyBorder="1" applyAlignment="1">
      <alignment horizontal="center"/>
    </xf>
    <xf numFmtId="0" fontId="1" fillId="0" borderId="18" xfId="0" applyFont="1" applyFill="1" applyBorder="1" applyAlignment="1">
      <alignment horizontal="center"/>
    </xf>
    <xf numFmtId="0" fontId="1" fillId="0" borderId="54" xfId="0" applyFont="1" applyFill="1" applyBorder="1" applyAlignment="1">
      <alignment horizontal="center"/>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8" fillId="34" borderId="11" xfId="0" applyFont="1" applyFill="1" applyBorder="1" applyAlignment="1">
      <alignment horizontal="center"/>
    </xf>
    <xf numFmtId="0" fontId="6" fillId="33" borderId="22" xfId="0" applyFont="1" applyFill="1" applyBorder="1" applyAlignment="1">
      <alignment horizontal="center"/>
    </xf>
    <xf numFmtId="0" fontId="6" fillId="33" borderId="54" xfId="0" applyFont="1"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8" fillId="34" borderId="18" xfId="0" applyFont="1" applyFill="1" applyBorder="1" applyAlignment="1">
      <alignment horizontal="center"/>
    </xf>
    <xf numFmtId="0" fontId="1" fillId="35" borderId="19" xfId="0" applyFont="1" applyFill="1" applyBorder="1" applyAlignment="1">
      <alignment horizontal="center"/>
    </xf>
    <xf numFmtId="0" fontId="1" fillId="35" borderId="16" xfId="0" applyFont="1" applyFill="1" applyBorder="1" applyAlignment="1">
      <alignment horizontal="center"/>
    </xf>
    <xf numFmtId="0" fontId="1" fillId="35" borderId="20" xfId="0" applyFont="1" applyFill="1" applyBorder="1" applyAlignment="1">
      <alignment horizontal="center"/>
    </xf>
    <xf numFmtId="167" fontId="8" fillId="0" borderId="19" xfId="0" applyNumberFormat="1" applyFont="1" applyFill="1" applyBorder="1" applyAlignment="1">
      <alignment horizontal="right"/>
    </xf>
    <xf numFmtId="167" fontId="8" fillId="0" borderId="20" xfId="0" applyNumberFormat="1" applyFont="1" applyFill="1" applyBorder="1" applyAlignment="1">
      <alignment horizontal="right"/>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0" borderId="54"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4" fillId="0" borderId="16" xfId="0" applyFont="1" applyBorder="1" applyAlignment="1">
      <alignment horizontal="left"/>
    </xf>
    <xf numFmtId="0" fontId="4" fillId="0" borderId="20" xfId="0" applyFont="1" applyBorder="1" applyAlignment="1">
      <alignment horizontal="left"/>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14" fillId="0" borderId="19" xfId="0" applyFont="1" applyFill="1" applyBorder="1" applyAlignment="1">
      <alignment horizontal="left"/>
    </xf>
    <xf numFmtId="0" fontId="14" fillId="0" borderId="16" xfId="0" applyFont="1" applyFill="1" applyBorder="1" applyAlignment="1">
      <alignment horizontal="left"/>
    </xf>
    <xf numFmtId="0" fontId="14" fillId="0" borderId="20" xfId="0" applyFont="1" applyFill="1" applyBorder="1" applyAlignment="1">
      <alignment horizontal="left"/>
    </xf>
    <xf numFmtId="0" fontId="8" fillId="0" borderId="20" xfId="0" applyFont="1" applyFill="1" applyBorder="1" applyAlignment="1">
      <alignment horizontal="right"/>
    </xf>
    <xf numFmtId="0" fontId="13" fillId="0" borderId="19"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1" fillId="0" borderId="68" xfId="0" applyFont="1" applyBorder="1" applyAlignment="1">
      <alignment horizontal="center"/>
    </xf>
    <xf numFmtId="0" fontId="1" fillId="0" borderId="19" xfId="0" applyFont="1" applyBorder="1" applyAlignment="1">
      <alignment/>
    </xf>
    <xf numFmtId="0" fontId="1" fillId="0" borderId="68" xfId="0" applyFont="1" applyBorder="1" applyAlignment="1">
      <alignment/>
    </xf>
    <xf numFmtId="0" fontId="6" fillId="33" borderId="68" xfId="0" applyFont="1" applyFill="1" applyBorder="1" applyAlignment="1">
      <alignment horizontal="center"/>
    </xf>
    <xf numFmtId="0" fontId="8" fillId="34" borderId="68" xfId="0" applyFont="1" applyFill="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6" xfId="0" applyFont="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0" fillId="0" borderId="24" xfId="0" applyBorder="1" applyAlignment="1">
      <alignment horizontal="center"/>
    </xf>
    <xf numFmtId="2" fontId="0" fillId="0" borderId="24" xfId="0" applyNumberFormat="1" applyBorder="1" applyAlignment="1">
      <alignment horizontal="center"/>
    </xf>
    <xf numFmtId="0" fontId="1" fillId="40" borderId="19" xfId="0" applyFont="1" applyFill="1" applyBorder="1" applyAlignment="1">
      <alignment horizontal="center"/>
    </xf>
    <xf numFmtId="0" fontId="1" fillId="40" borderId="16" xfId="0" applyFont="1" applyFill="1" applyBorder="1" applyAlignment="1">
      <alignment horizontal="center"/>
    </xf>
    <xf numFmtId="0" fontId="1" fillId="40" borderId="68" xfId="0" applyFont="1" applyFill="1" applyBorder="1" applyAlignment="1">
      <alignment horizontal="center"/>
    </xf>
    <xf numFmtId="0" fontId="1" fillId="33" borderId="19" xfId="0" applyFont="1" applyFill="1" applyBorder="1" applyAlignment="1">
      <alignment horizontal="center"/>
    </xf>
    <xf numFmtId="0" fontId="1" fillId="33" borderId="68" xfId="0" applyFont="1" applyFill="1" applyBorder="1" applyAlignment="1">
      <alignment horizontal="center"/>
    </xf>
    <xf numFmtId="0" fontId="15" fillId="0" borderId="25" xfId="0" applyFont="1" applyBorder="1" applyAlignment="1">
      <alignment horizontal="center"/>
    </xf>
    <xf numFmtId="0" fontId="15" fillId="0" borderId="24" xfId="0" applyFont="1" applyBorder="1" applyAlignment="1">
      <alignment horizontal="center"/>
    </xf>
    <xf numFmtId="0" fontId="15" fillId="0" borderId="28" xfId="0" applyFont="1" applyBorder="1" applyAlignment="1">
      <alignment horizontal="center"/>
    </xf>
    <xf numFmtId="0" fontId="15" fillId="0" borderId="48" xfId="0" applyFont="1" applyBorder="1" applyAlignment="1">
      <alignment horizontal="center"/>
    </xf>
    <xf numFmtId="0" fontId="15" fillId="0" borderId="34" xfId="0" applyFont="1" applyBorder="1" applyAlignment="1">
      <alignment horizontal="center"/>
    </xf>
    <xf numFmtId="0" fontId="15" fillId="0" borderId="24" xfId="0" applyFont="1" applyFill="1" applyBorder="1" applyAlignment="1">
      <alignment horizontal="center"/>
    </xf>
    <xf numFmtId="0" fontId="15" fillId="0" borderId="29" xfId="0" applyFont="1" applyBorder="1" applyAlignment="1">
      <alignment horizontal="center"/>
    </xf>
    <xf numFmtId="0" fontId="15" fillId="0" borderId="28" xfId="0" applyFont="1" applyFill="1" applyBorder="1" applyAlignment="1">
      <alignment horizontal="center"/>
    </xf>
    <xf numFmtId="0" fontId="15" fillId="0" borderId="48" xfId="0" applyFont="1" applyFill="1" applyBorder="1" applyAlignment="1">
      <alignment horizontal="center"/>
    </xf>
    <xf numFmtId="0" fontId="15" fillId="0" borderId="34" xfId="0" applyFont="1" applyFill="1" applyBorder="1" applyAlignment="1">
      <alignment horizontal="center"/>
    </xf>
    <xf numFmtId="0" fontId="15" fillId="0" borderId="19" xfId="0" applyFont="1" applyFill="1" applyBorder="1" applyAlignment="1">
      <alignment horizontal="righ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29" xfId="0" applyFont="1" applyFill="1" applyBorder="1" applyAlignment="1">
      <alignment horizontal="center"/>
    </xf>
    <xf numFmtId="0" fontId="15" fillId="34" borderId="30" xfId="0" applyFont="1" applyFill="1" applyBorder="1" applyAlignment="1">
      <alignment horizontal="center"/>
    </xf>
    <xf numFmtId="0" fontId="15" fillId="34" borderId="31" xfId="0" applyFont="1" applyFill="1" applyBorder="1" applyAlignment="1">
      <alignment horizontal="center"/>
    </xf>
    <xf numFmtId="0" fontId="15" fillId="34" borderId="50" xfId="0" applyFont="1" applyFill="1" applyBorder="1" applyAlignment="1">
      <alignment horizontal="center"/>
    </xf>
    <xf numFmtId="0" fontId="15" fillId="34" borderId="32" xfId="0" applyFont="1" applyFill="1" applyBorder="1" applyAlignment="1">
      <alignment horizontal="center"/>
    </xf>
    <xf numFmtId="0" fontId="15" fillId="0" borderId="30" xfId="0" applyFont="1" applyFill="1" applyBorder="1" applyAlignment="1">
      <alignment horizontal="right"/>
    </xf>
    <xf numFmtId="0" fontId="15" fillId="0" borderId="31" xfId="0" applyFont="1" applyFill="1" applyBorder="1" applyAlignment="1">
      <alignment horizontal="right"/>
    </xf>
    <xf numFmtId="0" fontId="15" fillId="0" borderId="32" xfId="0" applyFont="1" applyFill="1" applyBorder="1" applyAlignment="1">
      <alignment horizontal="right"/>
    </xf>
    <xf numFmtId="0" fontId="15" fillId="0" borderId="19"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69" xfId="0" applyFont="1" applyFill="1" applyBorder="1" applyAlignment="1">
      <alignment horizontal="center"/>
    </xf>
    <xf numFmtId="0" fontId="15" fillId="35" borderId="70" xfId="0" applyFont="1" applyFill="1" applyBorder="1" applyAlignment="1">
      <alignment horizontal="center"/>
    </xf>
    <xf numFmtId="0" fontId="15" fillId="35" borderId="71" xfId="0" applyFont="1" applyFill="1" applyBorder="1" applyAlignment="1">
      <alignment horizontal="center"/>
    </xf>
    <xf numFmtId="0" fontId="4" fillId="0" borderId="22"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7" fillId="41" borderId="22" xfId="0" applyFont="1" applyFill="1" applyBorder="1" applyAlignment="1">
      <alignment horizontal="center" vertical="center" wrapText="1"/>
    </xf>
    <xf numFmtId="0" fontId="17" fillId="41" borderId="18" xfId="0" applyFont="1" applyFill="1" applyBorder="1" applyAlignment="1">
      <alignment horizontal="center" vertical="center" wrapText="1"/>
    </xf>
    <xf numFmtId="0" fontId="17" fillId="41" borderId="54" xfId="0" applyFont="1" applyFill="1" applyBorder="1" applyAlignment="1">
      <alignment horizontal="center" vertical="center" wrapText="1"/>
    </xf>
    <xf numFmtId="0" fontId="13" fillId="41" borderId="23"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3" fillId="41" borderId="21"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8" xfId="0" applyFont="1" applyBorder="1" applyAlignment="1">
      <alignment horizontal="center"/>
    </xf>
    <xf numFmtId="0" fontId="10" fillId="0" borderId="24" xfId="0" applyFont="1" applyBorder="1" applyAlignment="1">
      <alignment horizontal="center"/>
    </xf>
    <xf numFmtId="0" fontId="10" fillId="0" borderId="48" xfId="0" applyFont="1" applyBorder="1" applyAlignment="1">
      <alignment horizontal="center"/>
    </xf>
    <xf numFmtId="0" fontId="10" fillId="0" borderId="34" xfId="0" applyFont="1" applyBorder="1" applyAlignment="1">
      <alignment horizont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center" vertical="center"/>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5" fillId="0" borderId="69" xfId="0" applyFont="1" applyBorder="1" applyAlignment="1">
      <alignment horizontal="center"/>
    </xf>
    <xf numFmtId="0" fontId="4" fillId="0" borderId="0" xfId="0" applyFont="1" applyAlignment="1">
      <alignment horizontal="left" vertical="center"/>
    </xf>
    <xf numFmtId="0" fontId="0" fillId="0" borderId="0" xfId="0" applyFont="1" applyAlignment="1">
      <alignment horizontal="left" vertical="center"/>
    </xf>
    <xf numFmtId="0" fontId="4"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5" fillId="37" borderId="50" xfId="0" applyFont="1" applyFill="1" applyBorder="1" applyAlignment="1">
      <alignment horizontal="center"/>
    </xf>
    <xf numFmtId="0" fontId="15" fillId="37" borderId="32" xfId="0" applyFont="1" applyFill="1" applyBorder="1" applyAlignment="1">
      <alignment horizontal="center"/>
    </xf>
    <xf numFmtId="0" fontId="13" fillId="41" borderId="13" xfId="0" applyFont="1" applyFill="1" applyBorder="1" applyAlignment="1">
      <alignment horizontal="center" vertical="center" wrapText="1"/>
    </xf>
    <xf numFmtId="0" fontId="13" fillId="41" borderId="11" xfId="0" applyFont="1" applyFill="1" applyBorder="1" applyAlignment="1">
      <alignment horizontal="center" vertical="center" wrapText="1"/>
    </xf>
    <xf numFmtId="0" fontId="13" fillId="41" borderId="12" xfId="0" applyFont="1" applyFill="1" applyBorder="1" applyAlignment="1">
      <alignment horizontal="center" vertical="center" wrapText="1"/>
    </xf>
    <xf numFmtId="0" fontId="15" fillId="0" borderId="28"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5" fillId="0" borderId="0" xfId="0" applyFont="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xf>
    <xf numFmtId="0" fontId="15" fillId="0" borderId="40" xfId="0" applyFont="1" applyBorder="1" applyAlignment="1">
      <alignment horizontal="center"/>
    </xf>
    <xf numFmtId="0" fontId="15" fillId="0" borderId="49" xfId="0" applyFont="1" applyBorder="1" applyAlignment="1">
      <alignment horizontal="center"/>
    </xf>
    <xf numFmtId="0" fontId="15" fillId="0" borderId="41" xfId="0" applyFont="1" applyBorder="1" applyAlignment="1">
      <alignment horizontal="center"/>
    </xf>
    <xf numFmtId="0" fontId="15" fillId="0" borderId="52" xfId="0" applyFont="1" applyBorder="1" applyAlignment="1">
      <alignment horizontal="center"/>
    </xf>
    <xf numFmtId="0" fontId="15" fillId="0" borderId="25" xfId="0" applyFont="1" applyFill="1" applyBorder="1" applyAlignment="1">
      <alignment horizontal="center"/>
    </xf>
    <xf numFmtId="0" fontId="15" fillId="0" borderId="52" xfId="0" applyFont="1" applyFill="1" applyBorder="1" applyAlignment="1">
      <alignment horizontal="center"/>
    </xf>
    <xf numFmtId="0" fontId="10" fillId="0" borderId="24" xfId="0" applyFont="1" applyFill="1" applyBorder="1" applyAlignment="1">
      <alignment horizontal="center"/>
    </xf>
    <xf numFmtId="0" fontId="15" fillId="0" borderId="40" xfId="0" applyFont="1" applyFill="1" applyBorder="1" applyAlignment="1">
      <alignment horizontal="center"/>
    </xf>
    <xf numFmtId="0" fontId="15" fillId="0" borderId="49" xfId="0" applyFont="1" applyFill="1" applyBorder="1" applyAlignment="1">
      <alignment horizontal="center"/>
    </xf>
    <xf numFmtId="0" fontId="15" fillId="0" borderId="41" xfId="0" applyFont="1" applyFill="1" applyBorder="1" applyAlignment="1">
      <alignment horizontal="center"/>
    </xf>
    <xf numFmtId="0" fontId="15" fillId="0" borderId="28" xfId="0" applyFont="1" applyFill="1" applyBorder="1" applyAlignment="1">
      <alignment horizontal="right"/>
    </xf>
    <xf numFmtId="0" fontId="15" fillId="0" borderId="24" xfId="0" applyFont="1" applyFill="1" applyBorder="1" applyAlignment="1">
      <alignment horizontal="right"/>
    </xf>
    <xf numFmtId="0" fontId="15" fillId="0" borderId="70" xfId="0" applyFont="1" applyFill="1" applyBorder="1" applyAlignment="1">
      <alignment horizontal="center"/>
    </xf>
    <xf numFmtId="0" fontId="15" fillId="0" borderId="71" xfId="0" applyFont="1" applyFill="1" applyBorder="1" applyAlignment="1">
      <alignment horizontal="center"/>
    </xf>
    <xf numFmtId="0" fontId="15" fillId="0" borderId="43" xfId="0" applyFont="1" applyBorder="1" applyAlignment="1">
      <alignment horizontal="center"/>
    </xf>
    <xf numFmtId="0" fontId="15" fillId="0" borderId="55" xfId="0" applyFont="1" applyBorder="1" applyAlignment="1">
      <alignment horizontal="center"/>
    </xf>
    <xf numFmtId="0" fontId="15" fillId="0" borderId="45" xfId="0" applyFont="1" applyBorder="1" applyAlignment="1">
      <alignment horizontal="center"/>
    </xf>
    <xf numFmtId="0" fontId="15" fillId="0" borderId="75" xfId="0" applyFont="1" applyFill="1" applyBorder="1" applyAlignment="1">
      <alignment horizontal="center"/>
    </xf>
    <xf numFmtId="0" fontId="15" fillId="0" borderId="38" xfId="0" applyFont="1" applyFill="1" applyBorder="1" applyAlignment="1">
      <alignment horizontal="center"/>
    </xf>
    <xf numFmtId="0" fontId="15" fillId="0" borderId="39" xfId="0" applyFont="1" applyFill="1" applyBorder="1" applyAlignment="1">
      <alignment horizontal="center"/>
    </xf>
    <xf numFmtId="0" fontId="15" fillId="37" borderId="48" xfId="0" applyFont="1" applyFill="1" applyBorder="1" applyAlignment="1">
      <alignment horizontal="center"/>
    </xf>
    <xf numFmtId="0" fontId="15" fillId="37" borderId="69" xfId="0" applyFont="1" applyFill="1" applyBorder="1" applyAlignment="1">
      <alignment horizontal="center"/>
    </xf>
    <xf numFmtId="0" fontId="10" fillId="0" borderId="29" xfId="0" applyFont="1" applyFill="1" applyBorder="1" applyAlignment="1">
      <alignment horizontal="center"/>
    </xf>
    <xf numFmtId="0" fontId="15" fillId="35" borderId="19" xfId="0" applyFont="1" applyFill="1" applyBorder="1" applyAlignment="1">
      <alignment horizontal="right"/>
    </xf>
    <xf numFmtId="0" fontId="15" fillId="35" borderId="16" xfId="0" applyFont="1" applyFill="1" applyBorder="1" applyAlignment="1">
      <alignment horizontal="right"/>
    </xf>
    <xf numFmtId="0" fontId="15" fillId="35" borderId="20" xfId="0" applyFont="1" applyFill="1" applyBorder="1" applyAlignment="1">
      <alignment horizontal="right"/>
    </xf>
    <xf numFmtId="0" fontId="15" fillId="34" borderId="28" xfId="0" applyFont="1" applyFill="1" applyBorder="1" applyAlignment="1">
      <alignment horizontal="center"/>
    </xf>
    <xf numFmtId="0" fontId="15" fillId="34" borderId="24" xfId="0" applyFont="1" applyFill="1" applyBorder="1" applyAlignment="1">
      <alignment horizontal="center"/>
    </xf>
    <xf numFmtId="0" fontId="15" fillId="34" borderId="48" xfId="0" applyFont="1" applyFill="1" applyBorder="1" applyAlignment="1">
      <alignment horizontal="center"/>
    </xf>
    <xf numFmtId="0" fontId="15" fillId="34" borderId="34" xfId="0" applyFont="1" applyFill="1" applyBorder="1" applyAlignment="1">
      <alignment horizontal="center"/>
    </xf>
    <xf numFmtId="167" fontId="15" fillId="0" borderId="24" xfId="0" applyNumberFormat="1" applyFont="1" applyFill="1" applyBorder="1" applyAlignment="1">
      <alignment horizontal="center"/>
    </xf>
    <xf numFmtId="167" fontId="15" fillId="0" borderId="34" xfId="0" applyNumberFormat="1" applyFont="1" applyFill="1" applyBorder="1" applyAlignment="1">
      <alignment horizontal="center"/>
    </xf>
    <xf numFmtId="167" fontId="15" fillId="0" borderId="57" xfId="0" applyNumberFormat="1" applyFont="1" applyFill="1" applyBorder="1" applyAlignment="1">
      <alignment horizontal="center"/>
    </xf>
    <xf numFmtId="167" fontId="15" fillId="0" borderId="76" xfId="0" applyNumberFormat="1" applyFont="1" applyFill="1" applyBorder="1" applyAlignment="1">
      <alignment horizontal="center"/>
    </xf>
    <xf numFmtId="0" fontId="15" fillId="0" borderId="42" xfId="0" applyFont="1" applyBorder="1" applyAlignment="1">
      <alignment horizontal="center"/>
    </xf>
    <xf numFmtId="0" fontId="15" fillId="0" borderId="47" xfId="0" applyFont="1" applyBorder="1" applyAlignment="1">
      <alignment horizontal="center"/>
    </xf>
    <xf numFmtId="0" fontId="15" fillId="0" borderId="44" xfId="0" applyFont="1" applyBorder="1" applyAlignment="1">
      <alignment horizontal="center"/>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18" xfId="0" applyFont="1" applyFill="1" applyBorder="1" applyAlignment="1">
      <alignment horizontal="center"/>
    </xf>
    <xf numFmtId="0" fontId="15" fillId="0" borderId="54" xfId="0" applyFont="1" applyFill="1" applyBorder="1" applyAlignment="1">
      <alignment horizontal="center"/>
    </xf>
    <xf numFmtId="167" fontId="15" fillId="0" borderId="27" xfId="0" applyNumberFormat="1" applyFont="1" applyFill="1" applyBorder="1" applyAlignment="1">
      <alignment horizontal="center"/>
    </xf>
    <xf numFmtId="167" fontId="15" fillId="0" borderId="33" xfId="0" applyNumberFormat="1" applyFont="1" applyFill="1" applyBorder="1" applyAlignment="1">
      <alignment horizont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5" fillId="0" borderId="26" xfId="0" applyFont="1" applyBorder="1" applyAlignment="1">
      <alignment horizontal="center"/>
    </xf>
    <xf numFmtId="0" fontId="15" fillId="0" borderId="51" xfId="0" applyFont="1" applyBorder="1" applyAlignment="1">
      <alignment horizontal="center"/>
    </xf>
    <xf numFmtId="0" fontId="15" fillId="0" borderId="24" xfId="0" applyFont="1" applyBorder="1" applyAlignment="1">
      <alignment horizontal="left"/>
    </xf>
    <xf numFmtId="0" fontId="15" fillId="0" borderId="48" xfId="0" applyFont="1" applyBorder="1" applyAlignment="1">
      <alignment horizontal="left"/>
    </xf>
    <xf numFmtId="0" fontId="15" fillId="0" borderId="34" xfId="0" applyFont="1" applyBorder="1" applyAlignment="1">
      <alignment horizontal="left"/>
    </xf>
    <xf numFmtId="0" fontId="15" fillId="0" borderId="30" xfId="0" applyFont="1" applyBorder="1" applyAlignment="1">
      <alignment horizontal="right"/>
    </xf>
    <xf numFmtId="0" fontId="15" fillId="0" borderId="31" xfId="0" applyFont="1" applyBorder="1" applyAlignment="1">
      <alignment horizontal="right"/>
    </xf>
    <xf numFmtId="0" fontId="15" fillId="0" borderId="50" xfId="0" applyFont="1" applyBorder="1" applyAlignment="1">
      <alignment horizontal="right"/>
    </xf>
    <xf numFmtId="0" fontId="9" fillId="34" borderId="36" xfId="0" applyFont="1" applyFill="1" applyBorder="1" applyAlignment="1">
      <alignment horizontal="center"/>
    </xf>
    <xf numFmtId="0" fontId="9" fillId="34" borderId="31" xfId="0" applyFont="1" applyFill="1" applyBorder="1" applyAlignment="1">
      <alignment horizontal="center"/>
    </xf>
    <xf numFmtId="0" fontId="15" fillId="0" borderId="77" xfId="0" applyFont="1" applyBorder="1" applyAlignment="1">
      <alignment horizontal="center"/>
    </xf>
    <xf numFmtId="0" fontId="16" fillId="0" borderId="42" xfId="0" applyFont="1" applyBorder="1" applyAlignment="1">
      <alignment horizontal="center"/>
    </xf>
    <xf numFmtId="0" fontId="16" fillId="0" borderId="47" xfId="0" applyFont="1" applyBorder="1" applyAlignment="1">
      <alignment horizontal="center"/>
    </xf>
    <xf numFmtId="0" fontId="16" fillId="0" borderId="44" xfId="0" applyFont="1" applyBorder="1" applyAlignment="1">
      <alignment horizontal="center"/>
    </xf>
    <xf numFmtId="0" fontId="15" fillId="0" borderId="42" xfId="0" applyFont="1" applyBorder="1" applyAlignment="1">
      <alignment horizontal="right"/>
    </xf>
    <xf numFmtId="0" fontId="15" fillId="0" borderId="47" xfId="0" applyFont="1" applyBorder="1" applyAlignment="1">
      <alignment horizontal="right"/>
    </xf>
    <xf numFmtId="0" fontId="15" fillId="0" borderId="69" xfId="0" applyFont="1" applyBorder="1" applyAlignment="1">
      <alignment horizontal="right"/>
    </xf>
    <xf numFmtId="0" fontId="9" fillId="37" borderId="30" xfId="0" applyFont="1" applyFill="1" applyBorder="1" applyAlignment="1">
      <alignment horizontal="center"/>
    </xf>
    <xf numFmtId="0" fontId="9" fillId="37" borderId="31" xfId="0" applyFont="1" applyFill="1" applyBorder="1" applyAlignment="1">
      <alignment horizontal="center"/>
    </xf>
    <xf numFmtId="0" fontId="9" fillId="37" borderId="50" xfId="0" applyFont="1" applyFill="1" applyBorder="1" applyAlignment="1">
      <alignment horizontal="center"/>
    </xf>
    <xf numFmtId="0" fontId="9" fillId="37" borderId="32" xfId="0" applyFont="1" applyFill="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5" fillId="0" borderId="78" xfId="0" applyFont="1" applyBorder="1" applyAlignment="1">
      <alignment horizontal="center"/>
    </xf>
    <xf numFmtId="0" fontId="15" fillId="0" borderId="79" xfId="0" applyFont="1" applyBorder="1" applyAlignment="1">
      <alignment horizontal="center"/>
    </xf>
    <xf numFmtId="0" fontId="15" fillId="0" borderId="80" xfId="0" applyFont="1" applyBorder="1" applyAlignment="1">
      <alignment horizontal="center"/>
    </xf>
    <xf numFmtId="0" fontId="15" fillId="0" borderId="27" xfId="0" applyFont="1" applyBorder="1" applyAlignment="1">
      <alignment horizontal="center"/>
    </xf>
    <xf numFmtId="0" fontId="20" fillId="35" borderId="0" xfId="0" applyFont="1" applyFill="1" applyAlignment="1">
      <alignment horizontal="center"/>
    </xf>
    <xf numFmtId="0" fontId="19" fillId="35" borderId="0" xfId="0" applyFont="1" applyFill="1" applyAlignment="1">
      <alignment horizontal="center"/>
    </xf>
    <xf numFmtId="0" fontId="21" fillId="35" borderId="0" xfId="0" applyFont="1" applyFill="1" applyAlignment="1">
      <alignment horizontal="left"/>
    </xf>
    <xf numFmtId="0" fontId="24" fillId="39" borderId="23" xfId="0" applyFont="1" applyFill="1" applyBorder="1" applyAlignment="1">
      <alignment horizontal="center" vertical="center"/>
    </xf>
    <xf numFmtId="0" fontId="24" fillId="39" borderId="0" xfId="0" applyFont="1" applyFill="1" applyBorder="1" applyAlignment="1">
      <alignment horizontal="center" vertical="center"/>
    </xf>
    <xf numFmtId="0" fontId="24" fillId="39" borderId="21"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3" xfId="0" applyNumberFormat="1" applyFont="1" applyFill="1" applyBorder="1" applyAlignment="1">
      <alignment horizontal="left" vertical="center" wrapText="1"/>
    </xf>
    <xf numFmtId="0" fontId="23" fillId="0" borderId="0" xfId="0" applyNumberFormat="1" applyFont="1" applyFill="1" applyBorder="1" applyAlignment="1">
      <alignment horizontal="left" vertical="center" wrapText="1"/>
    </xf>
    <xf numFmtId="0" fontId="23" fillId="0" borderId="21" xfId="0" applyNumberFormat="1" applyFont="1" applyFill="1" applyBorder="1" applyAlignment="1">
      <alignment horizontal="left" vertical="center" wrapText="1"/>
    </xf>
    <xf numFmtId="0" fontId="22" fillId="41" borderId="22" xfId="0" applyFont="1" applyFill="1" applyBorder="1" applyAlignment="1">
      <alignment horizontal="center" vertical="center" wrapText="1"/>
    </xf>
    <xf numFmtId="0" fontId="22" fillId="41" borderId="18" xfId="0" applyFont="1" applyFill="1" applyBorder="1" applyAlignment="1">
      <alignment horizontal="center" vertical="center" wrapText="1"/>
    </xf>
    <xf numFmtId="0" fontId="22" fillId="41" borderId="54"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6"/>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7"/>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8"/>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9"/>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0"/>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38100</xdr:colOff>
      <xdr:row>24</xdr:row>
      <xdr:rowOff>38100</xdr:rowOff>
    </xdr:from>
    <xdr:to>
      <xdr:col>5</xdr:col>
      <xdr:colOff>0</xdr:colOff>
      <xdr:row>25</xdr:row>
      <xdr:rowOff>9525</xdr:rowOff>
    </xdr:to>
    <xdr:sp>
      <xdr:nvSpPr>
        <xdr:cNvPr id="11" name="Text Box 14"/>
        <xdr:cNvSpPr txBox="1">
          <a:spLocks noChangeArrowheads="1"/>
        </xdr:cNvSpPr>
      </xdr:nvSpPr>
      <xdr:spPr>
        <a:xfrm>
          <a:off x="38100" y="4162425"/>
          <a:ext cx="7067550" cy="1885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38100</xdr:colOff>
      <xdr:row>716</xdr:row>
      <xdr:rowOff>66675</xdr:rowOff>
    </xdr:from>
    <xdr:to>
      <xdr:col>4</xdr:col>
      <xdr:colOff>514350</xdr:colOff>
      <xdr:row>718</xdr:row>
      <xdr:rowOff>142875</xdr:rowOff>
    </xdr:to>
    <xdr:sp>
      <xdr:nvSpPr>
        <xdr:cNvPr id="12" name="Text Box 15"/>
        <xdr:cNvSpPr txBox="1">
          <a:spLocks noChangeArrowheads="1"/>
        </xdr:cNvSpPr>
      </xdr:nvSpPr>
      <xdr:spPr>
        <a:xfrm>
          <a:off x="38100" y="124748925"/>
          <a:ext cx="6696075"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2401</xdr:row>
      <xdr:rowOff>38100</xdr:rowOff>
    </xdr:from>
    <xdr:to>
      <xdr:col>5</xdr:col>
      <xdr:colOff>0</xdr:colOff>
      <xdr:row>2414</xdr:row>
      <xdr:rowOff>133350</xdr:rowOff>
    </xdr:to>
    <xdr:sp>
      <xdr:nvSpPr>
        <xdr:cNvPr id="13" name="Text Box 16"/>
        <xdr:cNvSpPr txBox="1">
          <a:spLocks noChangeArrowheads="1"/>
        </xdr:cNvSpPr>
      </xdr:nvSpPr>
      <xdr:spPr>
        <a:xfrm>
          <a:off x="19050" y="413813625"/>
          <a:ext cx="70866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2348</xdr:row>
      <xdr:rowOff>19050</xdr:rowOff>
    </xdr:from>
    <xdr:to>
      <xdr:col>5</xdr:col>
      <xdr:colOff>9525</xdr:colOff>
      <xdr:row>2350</xdr:row>
      <xdr:rowOff>161925</xdr:rowOff>
    </xdr:to>
    <xdr:sp>
      <xdr:nvSpPr>
        <xdr:cNvPr id="14" name="Text Box 17"/>
        <xdr:cNvSpPr txBox="1">
          <a:spLocks noChangeArrowheads="1"/>
        </xdr:cNvSpPr>
      </xdr:nvSpPr>
      <xdr:spPr>
        <a:xfrm>
          <a:off x="0" y="404688675"/>
          <a:ext cx="7115175"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2394</xdr:row>
      <xdr:rowOff>28575</xdr:rowOff>
    </xdr:from>
    <xdr:to>
      <xdr:col>5</xdr:col>
      <xdr:colOff>0</xdr:colOff>
      <xdr:row>2396</xdr:row>
      <xdr:rowOff>19050</xdr:rowOff>
    </xdr:to>
    <xdr:sp>
      <xdr:nvSpPr>
        <xdr:cNvPr id="15" name="Text Box 18"/>
        <xdr:cNvSpPr txBox="1">
          <a:spLocks noChangeArrowheads="1"/>
        </xdr:cNvSpPr>
      </xdr:nvSpPr>
      <xdr:spPr>
        <a:xfrm>
          <a:off x="19050" y="412575375"/>
          <a:ext cx="7086600"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0</xdr:colOff>
      <xdr:row>2279</xdr:row>
      <xdr:rowOff>57150</xdr:rowOff>
    </xdr:from>
    <xdr:to>
      <xdr:col>4</xdr:col>
      <xdr:colOff>571500</xdr:colOff>
      <xdr:row>2281</xdr:row>
      <xdr:rowOff>47625</xdr:rowOff>
    </xdr:to>
    <xdr:sp>
      <xdr:nvSpPr>
        <xdr:cNvPr id="16" name="Text Box 19"/>
        <xdr:cNvSpPr txBox="1">
          <a:spLocks noChangeArrowheads="1"/>
        </xdr:cNvSpPr>
      </xdr:nvSpPr>
      <xdr:spPr>
        <a:xfrm>
          <a:off x="0" y="392906250"/>
          <a:ext cx="6791325" cy="333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METADE DO PREVISTO NO ITEM I B DESTA TABELA LIMITADO A R$1.853,52 POR EMPREENDIMENTO - MAIS PROCESSAMENTO DE DADOS, FARPEN E FUNEPJ</a:t>
          </a:r>
        </a:p>
      </xdr:txBody>
    </xdr:sp>
    <xdr:clientData/>
  </xdr:twoCellAnchor>
  <xdr:twoCellAnchor>
    <xdr:from>
      <xdr:col>1</xdr:col>
      <xdr:colOff>9525</xdr:colOff>
      <xdr:row>2316</xdr:row>
      <xdr:rowOff>0</xdr:rowOff>
    </xdr:from>
    <xdr:to>
      <xdr:col>4</xdr:col>
      <xdr:colOff>885825</xdr:colOff>
      <xdr:row>2316</xdr:row>
      <xdr:rowOff>0</xdr:rowOff>
    </xdr:to>
    <xdr:sp>
      <xdr:nvSpPr>
        <xdr:cNvPr id="17" name="Text Box 20"/>
        <xdr:cNvSpPr txBox="1">
          <a:spLocks noChangeArrowheads="1"/>
        </xdr:cNvSpPr>
      </xdr:nvSpPr>
      <xdr:spPr>
        <a:xfrm>
          <a:off x="885825" y="3991927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19050</xdr:colOff>
      <xdr:row>2384</xdr:row>
      <xdr:rowOff>19050</xdr:rowOff>
    </xdr:from>
    <xdr:to>
      <xdr:col>4</xdr:col>
      <xdr:colOff>600075</xdr:colOff>
      <xdr:row>2385</xdr:row>
      <xdr:rowOff>0</xdr:rowOff>
    </xdr:to>
    <xdr:sp>
      <xdr:nvSpPr>
        <xdr:cNvPr id="18" name="Text Box 21"/>
        <xdr:cNvSpPr txBox="1">
          <a:spLocks noChangeArrowheads="1"/>
        </xdr:cNvSpPr>
      </xdr:nvSpPr>
      <xdr:spPr>
        <a:xfrm>
          <a:off x="19050" y="410860875"/>
          <a:ext cx="6800850"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01.: NOS SERVIÇOS REGISTRAIS INFORMATIZADOS, ACRESCENTAR EM CADA ATO O VALOR DO PROCESSAMENTO DE DADOS.</a:t>
          </a:r>
        </a:p>
      </xdr:txBody>
    </xdr:sp>
    <xdr:clientData/>
  </xdr:twoCellAnchor>
  <xdr:twoCellAnchor>
    <xdr:from>
      <xdr:col>1</xdr:col>
      <xdr:colOff>19050</xdr:colOff>
      <xdr:row>2311</xdr:row>
      <xdr:rowOff>28575</xdr:rowOff>
    </xdr:from>
    <xdr:to>
      <xdr:col>4</xdr:col>
      <xdr:colOff>600075</xdr:colOff>
      <xdr:row>2312</xdr:row>
      <xdr:rowOff>0</xdr:rowOff>
    </xdr:to>
    <xdr:sp>
      <xdr:nvSpPr>
        <xdr:cNvPr id="19" name="Text Box 22"/>
        <xdr:cNvSpPr txBox="1">
          <a:spLocks noChangeArrowheads="1"/>
        </xdr:cNvSpPr>
      </xdr:nvSpPr>
      <xdr:spPr>
        <a:xfrm>
          <a:off x="895350" y="3983640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1</xdr:col>
      <xdr:colOff>19050</xdr:colOff>
      <xdr:row>2301</xdr:row>
      <xdr:rowOff>28575</xdr:rowOff>
    </xdr:from>
    <xdr:to>
      <xdr:col>4</xdr:col>
      <xdr:colOff>600075</xdr:colOff>
      <xdr:row>2302</xdr:row>
      <xdr:rowOff>0</xdr:rowOff>
    </xdr:to>
    <xdr:sp>
      <xdr:nvSpPr>
        <xdr:cNvPr id="20" name="Text Box 23"/>
        <xdr:cNvSpPr txBox="1">
          <a:spLocks noChangeArrowheads="1"/>
        </xdr:cNvSpPr>
      </xdr:nvSpPr>
      <xdr:spPr>
        <a:xfrm>
          <a:off x="895350" y="3966495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9525</xdr:colOff>
      <xdr:row>2276</xdr:row>
      <xdr:rowOff>76200</xdr:rowOff>
    </xdr:from>
    <xdr:to>
      <xdr:col>4</xdr:col>
      <xdr:colOff>600075</xdr:colOff>
      <xdr:row>2277</xdr:row>
      <xdr:rowOff>0</xdr:rowOff>
    </xdr:to>
    <xdr:sp>
      <xdr:nvSpPr>
        <xdr:cNvPr id="21" name="Text Box 24"/>
        <xdr:cNvSpPr txBox="1">
          <a:spLocks noChangeArrowheads="1"/>
        </xdr:cNvSpPr>
      </xdr:nvSpPr>
      <xdr:spPr>
        <a:xfrm>
          <a:off x="9525" y="392306175"/>
          <a:ext cx="6810375" cy="95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50% DOS EMOLUMENTOS PREVISTOS NO ITEM I B DESTA TABELA - MAIS PROCESSAMENTO DE DADOS, FARPEN E FUNEPJ</a:t>
          </a:r>
        </a:p>
      </xdr:txBody>
    </xdr:sp>
    <xdr:clientData/>
  </xdr:twoCellAnchor>
  <xdr:twoCellAnchor>
    <xdr:from>
      <xdr:col>0</xdr:col>
      <xdr:colOff>76200</xdr:colOff>
      <xdr:row>737</xdr:row>
      <xdr:rowOff>85725</xdr:rowOff>
    </xdr:from>
    <xdr:to>
      <xdr:col>4</xdr:col>
      <xdr:colOff>647700</xdr:colOff>
      <xdr:row>739</xdr:row>
      <xdr:rowOff>104775</xdr:rowOff>
    </xdr:to>
    <xdr:sp>
      <xdr:nvSpPr>
        <xdr:cNvPr id="22" name="Text Box 25"/>
        <xdr:cNvSpPr txBox="1">
          <a:spLocks noChangeArrowheads="1"/>
        </xdr:cNvSpPr>
      </xdr:nvSpPr>
      <xdr:spPr>
        <a:xfrm>
          <a:off x="76200" y="128282700"/>
          <a:ext cx="6791325"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OBSERVAÇÃO: A quantidade de Editais poderá ser diferente da quantidade de Casamentos, considerando Editais de fora  e casamentos não realizados por desistências.</a:t>
          </a:r>
        </a:p>
      </xdr:txBody>
    </xdr:sp>
    <xdr:clientData/>
  </xdr:twoCellAnchor>
  <xdr:twoCellAnchor>
    <xdr:from>
      <xdr:col>3</xdr:col>
      <xdr:colOff>0</xdr:colOff>
      <xdr:row>1361</xdr:row>
      <xdr:rowOff>19050</xdr:rowOff>
    </xdr:from>
    <xdr:to>
      <xdr:col>4</xdr:col>
      <xdr:colOff>638175</xdr:colOff>
      <xdr:row>1362</xdr:row>
      <xdr:rowOff>161925</xdr:rowOff>
    </xdr:to>
    <xdr:sp>
      <xdr:nvSpPr>
        <xdr:cNvPr id="23" name="Text Box 26"/>
        <xdr:cNvSpPr txBox="1">
          <a:spLocks noChangeArrowheads="1"/>
        </xdr:cNvSpPr>
      </xdr:nvSpPr>
      <xdr:spPr>
        <a:xfrm>
          <a:off x="2095500" y="235219875"/>
          <a:ext cx="476250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REGISTRO RESUMIDO OU REFERENTE A PENHOR, CAUÇÃO E PARCERIA: A METADE DO PREVISTO NO ITEM ANTERIOR, OBSERVADO O LIMITE MÍNIMO DE </a:t>
          </a:r>
          <a:r>
            <a:rPr lang="en-US" cap="none" sz="1000" b="1" i="0" u="none" baseline="0">
              <a:solidFill>
                <a:srgbClr val="000000"/>
              </a:solidFill>
              <a:latin typeface="Arial"/>
              <a:ea typeface="Arial"/>
              <a:cs typeface="Arial"/>
            </a:rPr>
            <a:t>R$ 27,80</a:t>
          </a:r>
          <a:r>
            <a:rPr lang="en-US" cap="none" sz="1000" b="0" i="0" u="none" baseline="0">
              <a:solidFill>
                <a:srgbClr val="000000"/>
              </a:solidFill>
              <a:latin typeface="Arial"/>
              <a:ea typeface="Arial"/>
              <a:cs typeface="Arial"/>
            </a:rPr>
            <a:t>.</a:t>
          </a:r>
        </a:p>
      </xdr:txBody>
    </xdr:sp>
    <xdr:clientData/>
  </xdr:twoCellAnchor>
  <xdr:twoCellAnchor>
    <xdr:from>
      <xdr:col>3</xdr:col>
      <xdr:colOff>57150</xdr:colOff>
      <xdr:row>1381</xdr:row>
      <xdr:rowOff>47625</xdr:rowOff>
    </xdr:from>
    <xdr:to>
      <xdr:col>5</xdr:col>
      <xdr:colOff>19050</xdr:colOff>
      <xdr:row>1385</xdr:row>
      <xdr:rowOff>104775</xdr:rowOff>
    </xdr:to>
    <xdr:sp>
      <xdr:nvSpPr>
        <xdr:cNvPr id="24" name="Text Box 27"/>
        <xdr:cNvSpPr txBox="1">
          <a:spLocks noChangeArrowheads="1"/>
        </xdr:cNvSpPr>
      </xdr:nvSpPr>
      <xdr:spPr>
        <a:xfrm>
          <a:off x="2152650" y="238677450"/>
          <a:ext cx="49720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PELAS INTIMAÇÕES E NOTIFICAÇÕES, INCLUÍDAS AS AVERBAÇÕES À MARGEM DO REGISTRO E A CERTIDÃO LANÇADA NO DOCUMENTO:
</a:t>
          </a:r>
          <a:r>
            <a:rPr lang="en-US" cap="none" sz="1000" b="0" i="0" u="none" baseline="0">
              <a:solidFill>
                <a:srgbClr val="000000"/>
              </a:solidFill>
              <a:latin typeface="Arial"/>
              <a:ea typeface="Arial"/>
              <a:cs typeface="Arial"/>
            </a:rPr>
            <a:t>A) QUANDO O DOCUMENTO FOR APRESENTADO EM MEIO FÍSICO (PAPEL) </a:t>
          </a:r>
          <a:r>
            <a:rPr lang="en-US" cap="none" sz="1000" b="1" i="0" u="none" baseline="0">
              <a:solidFill>
                <a:srgbClr val="000000"/>
              </a:solidFill>
              <a:latin typeface="Arial"/>
              <a:ea typeface="Arial"/>
              <a:cs typeface="Arial"/>
            </a:rPr>
            <a:t>R$ 44,31.
</a:t>
          </a:r>
          <a:r>
            <a:rPr lang="en-US" cap="none" sz="1000" b="0" i="0" u="none" baseline="0">
              <a:solidFill>
                <a:srgbClr val="000000"/>
              </a:solidFill>
              <a:latin typeface="Arial"/>
              <a:ea typeface="Arial"/>
              <a:cs typeface="Arial"/>
            </a:rPr>
            <a:t>B) QUANDO O DOCUMENTO FOR RECEBIDO POR MEIO ELETRÔNICO OU MAGNÉTICO SERÁ COBRADA A METADE DO VALOR ESTABELECIDO NA ALÍNEA "A".</a:t>
          </a:r>
        </a:p>
      </xdr:txBody>
    </xdr:sp>
    <xdr:clientData/>
  </xdr:twoCellAnchor>
  <xdr:twoCellAnchor>
    <xdr:from>
      <xdr:col>3</xdr:col>
      <xdr:colOff>28575</xdr:colOff>
      <xdr:row>1386</xdr:row>
      <xdr:rowOff>9525</xdr:rowOff>
    </xdr:from>
    <xdr:to>
      <xdr:col>4</xdr:col>
      <xdr:colOff>638175</xdr:colOff>
      <xdr:row>1386</xdr:row>
      <xdr:rowOff>161925</xdr:rowOff>
    </xdr:to>
    <xdr:sp>
      <xdr:nvSpPr>
        <xdr:cNvPr id="25" name="Text Box 28"/>
        <xdr:cNvSpPr txBox="1">
          <a:spLocks noChangeArrowheads="1"/>
        </xdr:cNvSpPr>
      </xdr:nvSpPr>
      <xdr:spPr>
        <a:xfrm>
          <a:off x="2124075" y="23949660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MATRÍCULA DE OFICINAS, IMPRESSORAS, JORNAIS E OUTROS PERIÓDICOS ...........</a:t>
          </a:r>
          <a:r>
            <a:rPr lang="en-US" cap="none" sz="1000" b="1" i="0" u="none" baseline="0">
              <a:solidFill>
                <a:srgbClr val="000000"/>
              </a:solidFill>
              <a:latin typeface="Arial"/>
              <a:ea typeface="Arial"/>
              <a:cs typeface="Arial"/>
            </a:rPr>
            <a:t>R$ 111,26</a:t>
          </a:r>
        </a:p>
      </xdr:txBody>
    </xdr:sp>
    <xdr:clientData/>
  </xdr:twoCellAnchor>
  <xdr:twoCellAnchor>
    <xdr:from>
      <xdr:col>3</xdr:col>
      <xdr:colOff>28575</xdr:colOff>
      <xdr:row>1387</xdr:row>
      <xdr:rowOff>9525</xdr:rowOff>
    </xdr:from>
    <xdr:to>
      <xdr:col>4</xdr:col>
      <xdr:colOff>638175</xdr:colOff>
      <xdr:row>1387</xdr:row>
      <xdr:rowOff>161925</xdr:rowOff>
    </xdr:to>
    <xdr:sp>
      <xdr:nvSpPr>
        <xdr:cNvPr id="26" name="Text Box 29"/>
        <xdr:cNvSpPr txBox="1">
          <a:spLocks noChangeArrowheads="1"/>
        </xdr:cNvSpPr>
      </xdr:nvSpPr>
      <xdr:spPr>
        <a:xfrm>
          <a:off x="2124075" y="23966805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ARQUIVAMENTO DE ESTATUTOS, PAPÉIS, JORNAIS, CONTRATOS, CADA VIA ...........</a:t>
          </a:r>
          <a:r>
            <a:rPr lang="en-US" cap="none" sz="1000" b="1" i="0" u="none" baseline="0">
              <a:solidFill>
                <a:srgbClr val="000000"/>
              </a:solidFill>
              <a:latin typeface="Arial"/>
              <a:ea typeface="Arial"/>
              <a:cs typeface="Arial"/>
            </a:rPr>
            <a:t>R$ 4,34</a:t>
          </a:r>
        </a:p>
      </xdr:txBody>
    </xdr:sp>
    <xdr:clientData/>
  </xdr:twoCellAnchor>
  <xdr:twoCellAnchor>
    <xdr:from>
      <xdr:col>0</xdr:col>
      <xdr:colOff>19050</xdr:colOff>
      <xdr:row>548</xdr:row>
      <xdr:rowOff>19050</xdr:rowOff>
    </xdr:from>
    <xdr:to>
      <xdr:col>5</xdr:col>
      <xdr:colOff>0</xdr:colOff>
      <xdr:row>552</xdr:row>
      <xdr:rowOff>76200</xdr:rowOff>
    </xdr:to>
    <xdr:sp>
      <xdr:nvSpPr>
        <xdr:cNvPr id="27" name="Text Box 30"/>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8" name="Text Box 31"/>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29" name="Text Box 32"/>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30" name="Text Box 33"/>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31" name="Text Box 34"/>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32" name="Text Box 35"/>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33" name="Text Box 36"/>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34" name="Text Box 37"/>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35" name="Text Box 38"/>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36" name="Text Box 39"/>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11"/>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12"/>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13"/>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14"/>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5"/>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57</xdr:row>
      <xdr:rowOff>0</xdr:rowOff>
    </xdr:from>
    <xdr:to>
      <xdr:col>6</xdr:col>
      <xdr:colOff>0</xdr:colOff>
      <xdr:row>70</xdr:row>
      <xdr:rowOff>57150</xdr:rowOff>
    </xdr:to>
    <xdr:pic>
      <xdr:nvPicPr>
        <xdr:cNvPr id="1" name="Picture 26"/>
        <xdr:cNvPicPr preferRelativeResize="1">
          <a:picLocks noChangeAspect="1"/>
        </xdr:cNvPicPr>
      </xdr:nvPicPr>
      <xdr:blipFill>
        <a:blip r:embed="rId1"/>
        <a:stretch>
          <a:fillRect/>
        </a:stretch>
      </xdr:blipFill>
      <xdr:spPr>
        <a:xfrm>
          <a:off x="1952625" y="8258175"/>
          <a:ext cx="5619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413"/>
  <sheetViews>
    <sheetView zoomScalePageLayoutView="0" workbookViewId="0" topLeftCell="A549">
      <selection activeCell="G556" sqref="G556"/>
    </sheetView>
  </sheetViews>
  <sheetFormatPr defaultColWidth="9.140625" defaultRowHeight="12.75"/>
  <cols>
    <col min="1" max="1" width="13.140625" style="0" customWidth="1"/>
    <col min="4" max="4" width="61.8515625" style="0" bestFit="1" customWidth="1"/>
    <col min="5" max="5" width="13.28125" style="0" customWidth="1"/>
    <col min="6" max="6" width="12.421875" style="0" bestFit="1" customWidth="1"/>
    <col min="7" max="7" width="12.28125" style="144" customWidth="1"/>
  </cols>
  <sheetData>
    <row r="1" spans="1:5" ht="12.75">
      <c r="A1" s="376"/>
      <c r="B1" s="376"/>
      <c r="C1" s="376"/>
      <c r="D1" s="376"/>
      <c r="E1" s="376"/>
    </row>
    <row r="4" ht="13.5" thickBot="1"/>
    <row r="5" spans="1:7" ht="16.5" thickBot="1">
      <c r="A5" s="461" t="s">
        <v>99</v>
      </c>
      <c r="B5" s="462"/>
      <c r="C5" s="462"/>
      <c r="D5" s="462"/>
      <c r="E5" s="463"/>
      <c r="F5" s="459">
        <v>2010</v>
      </c>
      <c r="G5" s="460">
        <v>2011</v>
      </c>
    </row>
    <row r="6" spans="1:7" ht="13.5" thickBot="1">
      <c r="A6" s="1" t="s">
        <v>100</v>
      </c>
      <c r="B6" s="464" t="s">
        <v>101</v>
      </c>
      <c r="C6" s="465"/>
      <c r="D6" s="2" t="s">
        <v>102</v>
      </c>
      <c r="E6" s="3" t="s">
        <v>103</v>
      </c>
      <c r="F6" s="459"/>
      <c r="G6" s="460"/>
    </row>
    <row r="7" spans="1:7" ht="13.5" thickBot="1">
      <c r="A7" s="4" t="s">
        <v>104</v>
      </c>
      <c r="B7" s="354" t="s">
        <v>105</v>
      </c>
      <c r="C7" s="448"/>
      <c r="D7" s="6" t="s">
        <v>106</v>
      </c>
      <c r="E7" s="7">
        <v>6.98</v>
      </c>
      <c r="F7" s="141">
        <f>E7/2.0074</f>
        <v>3.477134601972701</v>
      </c>
      <c r="G7" s="142">
        <f aca="true" t="shared" si="0" ref="G7:G22">F7*2.1117</f>
        <v>7.342665138985752</v>
      </c>
    </row>
    <row r="8" spans="1:7" ht="13.5" thickBot="1">
      <c r="A8" s="4" t="s">
        <v>104</v>
      </c>
      <c r="B8" s="354" t="s">
        <v>107</v>
      </c>
      <c r="C8" s="448"/>
      <c r="D8" s="6" t="s">
        <v>108</v>
      </c>
      <c r="E8" s="7">
        <v>2.79</v>
      </c>
      <c r="F8" s="141">
        <f aca="true" t="shared" si="1" ref="F8:F22">E8/2.0074</f>
        <v>1.3898575271495466</v>
      </c>
      <c r="G8" s="142">
        <f t="shared" si="0"/>
        <v>2.9349621400816974</v>
      </c>
    </row>
    <row r="9" spans="1:7" ht="13.5" thickBot="1">
      <c r="A9" s="4" t="s">
        <v>109</v>
      </c>
      <c r="B9" s="354"/>
      <c r="C9" s="355"/>
      <c r="D9" s="6" t="s">
        <v>110</v>
      </c>
      <c r="E9" s="7">
        <v>7.22</v>
      </c>
      <c r="F9" s="141">
        <f t="shared" si="1"/>
        <v>3.5966922387167477</v>
      </c>
      <c r="G9" s="142">
        <f t="shared" si="0"/>
        <v>7.595135000498156</v>
      </c>
    </row>
    <row r="10" spans="1:7" ht="13.5" thickBot="1">
      <c r="A10" s="4" t="s">
        <v>111</v>
      </c>
      <c r="B10" s="354"/>
      <c r="C10" s="355"/>
      <c r="D10" s="6" t="s">
        <v>112</v>
      </c>
      <c r="E10" s="7">
        <v>1.4</v>
      </c>
      <c r="F10" s="141">
        <f t="shared" si="1"/>
        <v>0.6974195476736076</v>
      </c>
      <c r="G10" s="142">
        <f t="shared" si="0"/>
        <v>1.4727408588223572</v>
      </c>
    </row>
    <row r="11" spans="1:7" ht="13.5" thickBot="1">
      <c r="A11" s="4" t="s">
        <v>113</v>
      </c>
      <c r="B11" s="354"/>
      <c r="C11" s="355"/>
      <c r="D11" s="6" t="s">
        <v>114</v>
      </c>
      <c r="E11" s="7">
        <v>1.4</v>
      </c>
      <c r="F11" s="141">
        <f t="shared" si="1"/>
        <v>0.6974195476736076</v>
      </c>
      <c r="G11" s="142">
        <f t="shared" si="0"/>
        <v>1.4727408588223572</v>
      </c>
    </row>
    <row r="12" spans="1:7" ht="13.5" thickBot="1">
      <c r="A12" s="4" t="s">
        <v>115</v>
      </c>
      <c r="B12" s="354" t="s">
        <v>116</v>
      </c>
      <c r="C12" s="448"/>
      <c r="D12" s="6" t="s">
        <v>117</v>
      </c>
      <c r="E12" s="7">
        <v>13.96</v>
      </c>
      <c r="F12" s="141">
        <f t="shared" si="1"/>
        <v>6.954269203945402</v>
      </c>
      <c r="G12" s="142">
        <f t="shared" si="0"/>
        <v>14.685330277971504</v>
      </c>
    </row>
    <row r="13" spans="1:10" ht="13.5" thickBot="1">
      <c r="A13" s="4" t="s">
        <v>118</v>
      </c>
      <c r="B13" s="354" t="s">
        <v>107</v>
      </c>
      <c r="C13" s="448"/>
      <c r="D13" s="6" t="s">
        <v>119</v>
      </c>
      <c r="E13" s="7">
        <v>1.4</v>
      </c>
      <c r="F13" s="141">
        <f t="shared" si="1"/>
        <v>0.6974195476736076</v>
      </c>
      <c r="G13" s="142">
        <f t="shared" si="0"/>
        <v>1.4727408588223572</v>
      </c>
      <c r="J13" s="174"/>
    </row>
    <row r="14" spans="1:7" ht="13.5" thickBot="1">
      <c r="A14" s="4"/>
      <c r="B14" s="354"/>
      <c r="C14" s="355"/>
      <c r="D14" s="6" t="s">
        <v>120</v>
      </c>
      <c r="E14" s="7">
        <v>1.74</v>
      </c>
      <c r="F14" s="141">
        <f>E14/2.0074</f>
        <v>0.8667928663943409</v>
      </c>
      <c r="G14" s="142">
        <f>F14*2.1117</f>
        <v>1.8304064959649298</v>
      </c>
    </row>
    <row r="15" spans="1:10" ht="13.5" thickBot="1">
      <c r="A15" s="4" t="s">
        <v>121</v>
      </c>
      <c r="B15" s="354"/>
      <c r="C15" s="355"/>
      <c r="D15" s="6" t="s">
        <v>122</v>
      </c>
      <c r="E15" s="7">
        <v>8.38</v>
      </c>
      <c r="F15" s="141">
        <f t="shared" si="1"/>
        <v>4.174554149646309</v>
      </c>
      <c r="G15" s="142">
        <f t="shared" si="0"/>
        <v>8.81540599780811</v>
      </c>
      <c r="J15" s="144"/>
    </row>
    <row r="16" spans="1:7" ht="13.5" thickBot="1">
      <c r="A16" s="4" t="s">
        <v>123</v>
      </c>
      <c r="B16" s="354" t="s">
        <v>116</v>
      </c>
      <c r="C16" s="448"/>
      <c r="D16" s="6" t="s">
        <v>124</v>
      </c>
      <c r="E16" s="7">
        <v>13.96</v>
      </c>
      <c r="F16" s="141">
        <f t="shared" si="1"/>
        <v>6.954269203945402</v>
      </c>
      <c r="G16" s="142">
        <f t="shared" si="0"/>
        <v>14.685330277971504</v>
      </c>
    </row>
    <row r="17" spans="1:7" ht="13.5" thickBot="1">
      <c r="A17" s="4" t="s">
        <v>123</v>
      </c>
      <c r="B17" s="354" t="s">
        <v>125</v>
      </c>
      <c r="C17" s="448"/>
      <c r="D17" s="6" t="s">
        <v>126</v>
      </c>
      <c r="E17" s="7">
        <v>27.95</v>
      </c>
      <c r="F17" s="141">
        <f t="shared" si="1"/>
        <v>13.92348311248381</v>
      </c>
      <c r="G17" s="142">
        <f t="shared" si="0"/>
        <v>29.40221928863206</v>
      </c>
    </row>
    <row r="18" spans="1:7" ht="13.5" thickBot="1">
      <c r="A18" s="4" t="s">
        <v>127</v>
      </c>
      <c r="B18" s="354"/>
      <c r="C18" s="448"/>
      <c r="D18" s="6" t="s">
        <v>128</v>
      </c>
      <c r="E18" s="7">
        <v>3.61</v>
      </c>
      <c r="F18" s="141">
        <f t="shared" si="1"/>
        <v>1.7983461193583739</v>
      </c>
      <c r="G18" s="142">
        <f t="shared" si="0"/>
        <v>3.797567500249078</v>
      </c>
    </row>
    <row r="19" spans="1:7" ht="13.5" thickBot="1">
      <c r="A19" s="4" t="s">
        <v>129</v>
      </c>
      <c r="B19" s="354"/>
      <c r="C19" s="355"/>
      <c r="D19" s="6" t="s">
        <v>130</v>
      </c>
      <c r="E19" s="7">
        <v>3.61</v>
      </c>
      <c r="F19" s="141">
        <f t="shared" si="1"/>
        <v>1.7983461193583739</v>
      </c>
      <c r="G19" s="142">
        <f t="shared" si="0"/>
        <v>3.797567500249078</v>
      </c>
    </row>
    <row r="20" spans="1:7" ht="13.5" thickBot="1">
      <c r="A20" s="4" t="s">
        <v>131</v>
      </c>
      <c r="B20" s="354" t="s">
        <v>132</v>
      </c>
      <c r="C20" s="448"/>
      <c r="D20" s="6" t="s">
        <v>133</v>
      </c>
      <c r="E20" s="7">
        <v>6.98</v>
      </c>
      <c r="F20" s="141">
        <f t="shared" si="1"/>
        <v>3.477134601972701</v>
      </c>
      <c r="G20" s="142">
        <f t="shared" si="0"/>
        <v>7.342665138985752</v>
      </c>
    </row>
    <row r="21" spans="1:7" ht="13.5" thickBot="1">
      <c r="A21" s="4" t="s">
        <v>131</v>
      </c>
      <c r="B21" s="354" t="s">
        <v>134</v>
      </c>
      <c r="C21" s="448"/>
      <c r="D21" s="6" t="s">
        <v>135</v>
      </c>
      <c r="E21" s="7">
        <v>3.61</v>
      </c>
      <c r="F21" s="141">
        <f t="shared" si="1"/>
        <v>1.7983461193583739</v>
      </c>
      <c r="G21" s="142">
        <f t="shared" si="0"/>
        <v>3.797567500249078</v>
      </c>
    </row>
    <row r="22" spans="1:7" ht="13.5" thickBot="1">
      <c r="A22" s="4" t="s">
        <v>136</v>
      </c>
      <c r="B22" s="354"/>
      <c r="C22" s="355"/>
      <c r="D22" s="6" t="s">
        <v>137</v>
      </c>
      <c r="E22" s="7">
        <v>13.96</v>
      </c>
      <c r="F22" s="141">
        <f t="shared" si="1"/>
        <v>6.954269203945402</v>
      </c>
      <c r="G22" s="142">
        <f t="shared" si="0"/>
        <v>14.685330277971504</v>
      </c>
    </row>
    <row r="23" spans="1:7" ht="13.5" thickBot="1">
      <c r="A23" s="4"/>
      <c r="B23" s="354"/>
      <c r="C23" s="355"/>
      <c r="D23" s="5" t="s">
        <v>138</v>
      </c>
      <c r="E23" s="9"/>
      <c r="F23" s="143"/>
      <c r="G23" s="147"/>
    </row>
    <row r="24" spans="1:5" ht="13.5" thickBot="1">
      <c r="A24" s="354"/>
      <c r="B24" s="374"/>
      <c r="C24" s="374"/>
      <c r="D24" s="374"/>
      <c r="E24" s="355"/>
    </row>
    <row r="25" spans="1:5" ht="150.75" customHeight="1" thickBot="1">
      <c r="A25" s="354"/>
      <c r="B25" s="374"/>
      <c r="C25" s="374"/>
      <c r="D25" s="374"/>
      <c r="E25" s="355"/>
    </row>
    <row r="26" spans="1:5" ht="18.75" thickBot="1">
      <c r="A26" s="368" t="s">
        <v>139</v>
      </c>
      <c r="B26" s="369"/>
      <c r="C26" s="369"/>
      <c r="D26" s="369"/>
      <c r="E26" s="377"/>
    </row>
    <row r="27" spans="1:7" ht="13.5" thickBot="1">
      <c r="A27" s="10" t="s">
        <v>100</v>
      </c>
      <c r="B27" s="351" t="s">
        <v>101</v>
      </c>
      <c r="C27" s="451"/>
      <c r="D27" s="11" t="s">
        <v>102</v>
      </c>
      <c r="E27" s="10" t="s">
        <v>103</v>
      </c>
      <c r="F27">
        <v>2010</v>
      </c>
      <c r="G27" s="148">
        <v>2011</v>
      </c>
    </row>
    <row r="28" spans="1:7" ht="13.5" thickBot="1">
      <c r="A28" s="4"/>
      <c r="B28" s="354" t="s">
        <v>140</v>
      </c>
      <c r="C28" s="448"/>
      <c r="D28" s="6" t="s">
        <v>141</v>
      </c>
      <c r="E28" s="7">
        <v>1.74</v>
      </c>
      <c r="F28">
        <f>E28/2.0074</f>
        <v>0.8667928663943409</v>
      </c>
      <c r="G28" s="144">
        <f>F28*2.1117</f>
        <v>1.8304064959649298</v>
      </c>
    </row>
    <row r="29" spans="1:7" ht="13.5" thickBot="1">
      <c r="A29" s="4" t="s">
        <v>142</v>
      </c>
      <c r="B29" s="354"/>
      <c r="C29" s="355"/>
      <c r="D29" s="6" t="s">
        <v>143</v>
      </c>
      <c r="E29" s="37">
        <v>1.4</v>
      </c>
      <c r="F29">
        <f>E29/2.0074</f>
        <v>0.6974195476736076</v>
      </c>
      <c r="G29" s="144">
        <f>F29*2.1117</f>
        <v>1.4727408588223572</v>
      </c>
    </row>
    <row r="30" spans="1:5" ht="13.5" thickBot="1">
      <c r="A30" s="12"/>
      <c r="B30" s="354"/>
      <c r="C30" s="355"/>
      <c r="D30" s="13" t="s">
        <v>144</v>
      </c>
      <c r="E30" s="14">
        <v>3.14</v>
      </c>
    </row>
    <row r="31" spans="1:5" ht="13.5" thickBot="1">
      <c r="A31" s="12"/>
      <c r="B31" s="354"/>
      <c r="C31" s="355"/>
      <c r="D31" s="6" t="s">
        <v>145</v>
      </c>
      <c r="E31" s="7">
        <v>0.314</v>
      </c>
    </row>
    <row r="32" spans="1:5" ht="13.5" thickBot="1">
      <c r="A32" s="354"/>
      <c r="B32" s="374"/>
      <c r="C32" s="374"/>
      <c r="D32" s="374"/>
      <c r="E32" s="355"/>
    </row>
    <row r="33" spans="1:5" ht="13.5" thickBot="1">
      <c r="A33" s="4" t="s">
        <v>146</v>
      </c>
      <c r="B33" s="354"/>
      <c r="C33" s="374"/>
      <c r="D33" s="5" t="s">
        <v>147</v>
      </c>
      <c r="E33" s="16"/>
    </row>
    <row r="34" spans="1:5" ht="13.5" thickBot="1">
      <c r="A34" s="12"/>
      <c r="B34" s="354"/>
      <c r="C34" s="355"/>
      <c r="D34" s="13" t="s">
        <v>144</v>
      </c>
      <c r="E34" s="14">
        <v>3.454</v>
      </c>
    </row>
    <row r="35" spans="1:5" ht="13.5" thickBot="1">
      <c r="A35" s="354"/>
      <c r="B35" s="374"/>
      <c r="C35" s="374"/>
      <c r="D35" s="374"/>
      <c r="E35" s="355"/>
    </row>
    <row r="36" spans="1:7" ht="13.5" thickBot="1">
      <c r="A36" s="4" t="s">
        <v>109</v>
      </c>
      <c r="B36" s="354" t="s">
        <v>148</v>
      </c>
      <c r="C36" s="448"/>
      <c r="D36" s="6" t="s">
        <v>149</v>
      </c>
      <c r="E36" s="7">
        <v>1.74</v>
      </c>
      <c r="F36">
        <f>E36/2.0074</f>
        <v>0.8667928663943409</v>
      </c>
      <c r="G36" s="144">
        <f>F36*2.1117</f>
        <v>1.8304064959649298</v>
      </c>
    </row>
    <row r="37" spans="1:7" ht="13.5" thickBot="1">
      <c r="A37" s="17"/>
      <c r="B37" s="374"/>
      <c r="C37" s="374"/>
      <c r="D37" s="6"/>
      <c r="E37" s="15"/>
      <c r="F37">
        <f>E37/2.0074</f>
        <v>0</v>
      </c>
      <c r="G37" s="144">
        <f>F37*2.1117</f>
        <v>0</v>
      </c>
    </row>
    <row r="38" spans="1:7" ht="13.5" thickBot="1">
      <c r="A38" s="12"/>
      <c r="B38" s="453"/>
      <c r="C38" s="454"/>
      <c r="D38" s="6" t="s">
        <v>145</v>
      </c>
      <c r="E38" s="7">
        <v>0.174</v>
      </c>
      <c r="G38" s="144">
        <f>G36*10%</f>
        <v>0.183040649596493</v>
      </c>
    </row>
    <row r="39" spans="1:5" ht="13.5" thickBot="1">
      <c r="A39" s="354"/>
      <c r="B39" s="374"/>
      <c r="C39" s="374"/>
      <c r="D39" s="374"/>
      <c r="E39" s="355"/>
    </row>
    <row r="40" spans="1:5" ht="13.5" thickBot="1">
      <c r="A40" s="4" t="s">
        <v>150</v>
      </c>
      <c r="B40" s="354" t="s">
        <v>151</v>
      </c>
      <c r="C40" s="374"/>
      <c r="D40" s="374"/>
      <c r="E40" s="355"/>
    </row>
    <row r="41" spans="1:7" ht="13.5" thickBot="1">
      <c r="A41" s="12"/>
      <c r="B41" s="354"/>
      <c r="C41" s="355"/>
      <c r="D41" s="13" t="s">
        <v>144</v>
      </c>
      <c r="E41" s="14">
        <v>1.914</v>
      </c>
      <c r="G41" s="144">
        <f>G36+G38</f>
        <v>2.0134471455614227</v>
      </c>
    </row>
    <row r="42" spans="1:5" ht="13.5" thickBot="1">
      <c r="A42" s="354"/>
      <c r="B42" s="374"/>
      <c r="C42" s="374"/>
      <c r="D42" s="374"/>
      <c r="E42" s="355"/>
    </row>
    <row r="43" spans="1:7" ht="13.5" thickBot="1">
      <c r="A43" s="18" t="s">
        <v>111</v>
      </c>
      <c r="B43" s="354" t="s">
        <v>111</v>
      </c>
      <c r="C43" s="448"/>
      <c r="D43" s="19" t="s">
        <v>152</v>
      </c>
      <c r="E43" s="7">
        <v>5.22</v>
      </c>
      <c r="F43">
        <f>E43/2.0074</f>
        <v>2.6003785991830224</v>
      </c>
      <c r="G43" s="144">
        <f>F43*2.1117</f>
        <v>5.491219487894788</v>
      </c>
    </row>
    <row r="44" spans="1:7" ht="13.5" thickBot="1">
      <c r="A44" s="38" t="s">
        <v>153</v>
      </c>
      <c r="B44" s="354"/>
      <c r="C44" s="355"/>
      <c r="D44" s="35" t="s">
        <v>154</v>
      </c>
      <c r="E44" s="39">
        <v>3.61</v>
      </c>
      <c r="F44">
        <f>E44/2.0074</f>
        <v>1.7983461193583739</v>
      </c>
      <c r="G44" s="144">
        <f>F44*2.1117</f>
        <v>3.797567500249078</v>
      </c>
    </row>
    <row r="45" spans="1:7" ht="13.5" thickBot="1">
      <c r="A45" s="24"/>
      <c r="B45" s="354"/>
      <c r="C45" s="355"/>
      <c r="D45" s="40" t="s">
        <v>155</v>
      </c>
      <c r="E45" s="41">
        <v>8.83</v>
      </c>
      <c r="F45">
        <f>E45/2.0074</f>
        <v>4.398724718541397</v>
      </c>
      <c r="G45" s="144">
        <f>F45*2.1117</f>
        <v>9.288786988143867</v>
      </c>
    </row>
    <row r="46" spans="1:5" ht="13.5" thickBot="1">
      <c r="A46" s="456"/>
      <c r="B46" s="457"/>
      <c r="C46" s="457"/>
      <c r="D46" s="457"/>
      <c r="E46" s="458"/>
    </row>
    <row r="47" spans="1:5" ht="13.5" thickBot="1">
      <c r="A47" s="12"/>
      <c r="B47" s="354"/>
      <c r="C47" s="355"/>
      <c r="D47" s="6" t="s">
        <v>145</v>
      </c>
      <c r="E47" s="7">
        <v>0.85</v>
      </c>
    </row>
    <row r="48" spans="1:5" ht="13.5" thickBot="1">
      <c r="A48" s="354"/>
      <c r="B48" s="374"/>
      <c r="C48" s="374"/>
      <c r="D48" s="374"/>
      <c r="E48" s="355"/>
    </row>
    <row r="49" spans="1:5" ht="13.5" thickBot="1">
      <c r="A49" s="4"/>
      <c r="B49" s="354" t="s">
        <v>98</v>
      </c>
      <c r="C49" s="448"/>
      <c r="D49" s="8" t="s">
        <v>215</v>
      </c>
      <c r="E49" s="9"/>
    </row>
    <row r="50" spans="1:5" ht="13.5" thickBot="1">
      <c r="A50" s="12"/>
      <c r="B50" s="354"/>
      <c r="C50" s="355"/>
      <c r="D50" s="13" t="s">
        <v>144</v>
      </c>
      <c r="E50" s="14">
        <v>9.71</v>
      </c>
    </row>
    <row r="51" spans="1:5" ht="13.5" thickBot="1">
      <c r="A51" s="378"/>
      <c r="B51" s="379"/>
      <c r="C51" s="379"/>
      <c r="D51" s="379"/>
      <c r="E51" s="380"/>
    </row>
    <row r="52" spans="1:5" ht="13.5" thickBot="1">
      <c r="A52" s="371" t="s">
        <v>156</v>
      </c>
      <c r="B52" s="372"/>
      <c r="C52" s="372"/>
      <c r="D52" s="372"/>
      <c r="E52" s="452"/>
    </row>
    <row r="53" spans="1:5" ht="13.5" thickBot="1">
      <c r="A53" s="10" t="s">
        <v>100</v>
      </c>
      <c r="B53" s="351" t="s">
        <v>101</v>
      </c>
      <c r="C53" s="451"/>
      <c r="D53" s="11" t="s">
        <v>102</v>
      </c>
      <c r="E53" s="10" t="s">
        <v>103</v>
      </c>
    </row>
    <row r="54" spans="1:7" ht="13.5" thickBot="1">
      <c r="A54" s="4" t="s">
        <v>157</v>
      </c>
      <c r="B54" s="449" t="s">
        <v>158</v>
      </c>
      <c r="C54" s="450"/>
      <c r="D54" s="6" t="s">
        <v>159</v>
      </c>
      <c r="E54" s="37">
        <v>55.64</v>
      </c>
      <c r="F54">
        <f>E54/2.0074</f>
        <v>27.717445451828233</v>
      </c>
      <c r="G54" s="144">
        <f>F54*2.1117</f>
        <v>58.53092956062568</v>
      </c>
    </row>
    <row r="55" spans="1:7" ht="13.5" thickBot="1">
      <c r="A55" s="4" t="s">
        <v>153</v>
      </c>
      <c r="B55" s="354"/>
      <c r="C55" s="355"/>
      <c r="D55" s="6" t="s">
        <v>154</v>
      </c>
      <c r="E55" s="7">
        <v>3.61</v>
      </c>
      <c r="F55">
        <f>E55/2.0074</f>
        <v>1.7983461193583739</v>
      </c>
      <c r="G55" s="144">
        <f>F55*2.1117</f>
        <v>3.797567500249078</v>
      </c>
    </row>
    <row r="56" spans="1:7" ht="13.5" thickBot="1">
      <c r="A56" s="24"/>
      <c r="B56" s="354"/>
      <c r="C56" s="355"/>
      <c r="D56" s="23" t="s">
        <v>155</v>
      </c>
      <c r="E56" s="14">
        <v>59.25</v>
      </c>
      <c r="G56" s="144">
        <f>F56*2.1117</f>
        <v>0</v>
      </c>
    </row>
    <row r="57" spans="1:5" ht="13.5" thickBot="1">
      <c r="A57" s="365"/>
      <c r="B57" s="366"/>
      <c r="C57" s="366"/>
      <c r="D57" s="366"/>
      <c r="E57" s="367"/>
    </row>
    <row r="58" spans="1:5" ht="13.5" thickBot="1">
      <c r="A58" s="24"/>
      <c r="B58" s="354"/>
      <c r="C58" s="355"/>
      <c r="D58" s="21" t="s">
        <v>145</v>
      </c>
      <c r="E58" s="7">
        <v>5.93</v>
      </c>
    </row>
    <row r="59" spans="1:7" ht="13.5" thickBot="1">
      <c r="A59" s="12"/>
      <c r="B59" s="354"/>
      <c r="C59" s="355"/>
      <c r="D59" s="6" t="s">
        <v>160</v>
      </c>
      <c r="E59" s="7">
        <v>8.67</v>
      </c>
      <c r="F59">
        <f>E59/2.0074</f>
        <v>4.319019627378698</v>
      </c>
      <c r="G59" s="144">
        <f>F59*2.1117</f>
        <v>9.120473747135597</v>
      </c>
    </row>
    <row r="60" spans="1:7" ht="13.5" thickBot="1">
      <c r="A60" s="12"/>
      <c r="B60" s="354"/>
      <c r="C60" s="355"/>
      <c r="D60" s="23" t="s">
        <v>155</v>
      </c>
      <c r="E60" s="14">
        <v>14.6</v>
      </c>
      <c r="F60">
        <f>E60/2.0074</f>
        <v>7.273089568596194</v>
      </c>
      <c r="G60" s="144">
        <f>F60*2.1117</f>
        <v>15.358583242004581</v>
      </c>
    </row>
    <row r="61" spans="1:5" ht="13.5" thickBot="1">
      <c r="A61" s="354"/>
      <c r="B61" s="374"/>
      <c r="C61" s="374"/>
      <c r="D61" s="374"/>
      <c r="E61" s="355"/>
    </row>
    <row r="62" spans="1:5" ht="13.5" thickBot="1">
      <c r="A62" s="4"/>
      <c r="B62" s="354" t="s">
        <v>98</v>
      </c>
      <c r="C62" s="448"/>
      <c r="D62" s="8" t="s">
        <v>216</v>
      </c>
      <c r="E62" s="9"/>
    </row>
    <row r="63" spans="1:5" ht="13.5" thickBot="1">
      <c r="A63" s="12"/>
      <c r="B63" s="354"/>
      <c r="C63" s="355"/>
      <c r="D63" s="13" t="s">
        <v>144</v>
      </c>
      <c r="E63" s="14">
        <v>73.85</v>
      </c>
    </row>
    <row r="64" spans="1:5" ht="13.5" thickBot="1">
      <c r="A64" s="354"/>
      <c r="B64" s="374"/>
      <c r="C64" s="374"/>
      <c r="D64" s="374"/>
      <c r="E64" s="355"/>
    </row>
    <row r="65" spans="1:5" ht="13.5" thickBot="1">
      <c r="A65" s="4" t="s">
        <v>157</v>
      </c>
      <c r="B65" s="449" t="s">
        <v>161</v>
      </c>
      <c r="C65" s="450"/>
      <c r="D65" s="6" t="s">
        <v>162</v>
      </c>
      <c r="E65" s="9"/>
    </row>
    <row r="66" spans="1:5" ht="13.5" thickBot="1">
      <c r="A66" s="354"/>
      <c r="B66" s="374"/>
      <c r="C66" s="374"/>
      <c r="D66" s="374"/>
      <c r="E66" s="355"/>
    </row>
    <row r="67" spans="1:5" ht="13.5" thickBot="1">
      <c r="A67" s="371" t="s">
        <v>163</v>
      </c>
      <c r="B67" s="372"/>
      <c r="C67" s="372"/>
      <c r="D67" s="372"/>
      <c r="E67" s="452"/>
    </row>
    <row r="68" spans="1:5" ht="13.5" thickBot="1">
      <c r="A68" s="351" t="s">
        <v>164</v>
      </c>
      <c r="B68" s="352"/>
      <c r="C68" s="352"/>
      <c r="D68" s="352"/>
      <c r="E68" s="451"/>
    </row>
    <row r="69" spans="1:5" ht="13.5" thickBot="1">
      <c r="A69" s="4"/>
      <c r="B69" s="354"/>
      <c r="C69" s="355"/>
      <c r="D69" s="25" t="s">
        <v>165</v>
      </c>
      <c r="E69" s="10" t="s">
        <v>103</v>
      </c>
    </row>
    <row r="70" spans="1:7" ht="13.5" thickBot="1">
      <c r="A70" s="4"/>
      <c r="B70" s="354"/>
      <c r="C70" s="355"/>
      <c r="D70" s="26" t="s">
        <v>166</v>
      </c>
      <c r="E70" s="37">
        <v>55.64</v>
      </c>
      <c r="F70">
        <f>E70/2.0074</f>
        <v>27.717445451828233</v>
      </c>
      <c r="G70" s="144">
        <f>F70*2.1117</f>
        <v>58.53092956062568</v>
      </c>
    </row>
    <row r="71" spans="1:7" ht="13.5" thickBot="1">
      <c r="A71" s="4" t="s">
        <v>153</v>
      </c>
      <c r="B71" s="354"/>
      <c r="C71" s="355"/>
      <c r="D71" s="6" t="s">
        <v>154</v>
      </c>
      <c r="E71" s="7">
        <v>3.61</v>
      </c>
      <c r="F71">
        <f>E71/2.0074</f>
        <v>1.7983461193583739</v>
      </c>
      <c r="G71" s="144">
        <f>F71*2.1117</f>
        <v>3.797567500249078</v>
      </c>
    </row>
    <row r="72" spans="1:5" ht="13.5" thickBot="1">
      <c r="A72" s="4"/>
      <c r="B72" s="354"/>
      <c r="C72" s="355"/>
      <c r="D72" s="13" t="s">
        <v>155</v>
      </c>
      <c r="E72" s="14">
        <v>59.25</v>
      </c>
    </row>
    <row r="73" spans="1:5" ht="13.5" thickBot="1">
      <c r="A73" s="354"/>
      <c r="B73" s="374"/>
      <c r="C73" s="374"/>
      <c r="D73" s="374"/>
      <c r="E73" s="355"/>
    </row>
    <row r="74" spans="1:5" ht="13.5" thickBot="1">
      <c r="A74" s="17"/>
      <c r="B74" s="354" t="s">
        <v>98</v>
      </c>
      <c r="C74" s="448"/>
      <c r="D74" s="375" t="s">
        <v>217</v>
      </c>
      <c r="E74" s="355"/>
    </row>
    <row r="75" spans="1:5" ht="13.5" thickBot="1">
      <c r="A75" s="354"/>
      <c r="B75" s="374"/>
      <c r="C75" s="374"/>
      <c r="D75" s="374"/>
      <c r="E75" s="355"/>
    </row>
    <row r="76" spans="1:5" ht="13.5" thickBot="1">
      <c r="A76" s="4"/>
      <c r="B76" s="354"/>
      <c r="C76" s="355"/>
      <c r="D76" s="6" t="s">
        <v>167</v>
      </c>
      <c r="E76" s="7">
        <v>5.93</v>
      </c>
    </row>
    <row r="77" spans="1:7" ht="13.5" thickBot="1">
      <c r="A77" s="4"/>
      <c r="B77" s="354"/>
      <c r="C77" s="355"/>
      <c r="D77" s="6" t="s">
        <v>160</v>
      </c>
      <c r="E77" s="7">
        <v>25.73</v>
      </c>
      <c r="F77">
        <f>E77/2.0074</f>
        <v>12.817574972601374</v>
      </c>
      <c r="G77" s="144">
        <f>F77*2.1117</f>
        <v>27.06687306964232</v>
      </c>
    </row>
    <row r="78" spans="1:5" ht="13.5" thickBot="1">
      <c r="A78" s="20"/>
      <c r="B78" s="354"/>
      <c r="C78" s="355"/>
      <c r="D78" s="13" t="s">
        <v>155</v>
      </c>
      <c r="E78" s="41">
        <v>31.66</v>
      </c>
    </row>
    <row r="79" spans="1:5" ht="13.5" thickBot="1">
      <c r="A79" s="354"/>
      <c r="B79" s="374"/>
      <c r="C79" s="374"/>
      <c r="D79" s="374"/>
      <c r="E79" s="355"/>
    </row>
    <row r="80" spans="1:5" ht="13.5" thickBot="1">
      <c r="A80" s="4"/>
      <c r="B80" s="354"/>
      <c r="C80" s="355"/>
      <c r="D80" s="13" t="s">
        <v>144</v>
      </c>
      <c r="E80" s="14">
        <v>90.91</v>
      </c>
    </row>
    <row r="81" spans="1:5" ht="13.5" thickBot="1">
      <c r="A81" s="354"/>
      <c r="B81" s="374"/>
      <c r="C81" s="374"/>
      <c r="D81" s="374"/>
      <c r="E81" s="355"/>
    </row>
    <row r="82" spans="1:7" ht="13.5" thickBot="1">
      <c r="A82" s="4"/>
      <c r="B82" s="354"/>
      <c r="C82" s="355"/>
      <c r="D82" s="26" t="s">
        <v>168</v>
      </c>
      <c r="E82" s="7">
        <v>79.98</v>
      </c>
      <c r="F82">
        <f>E82/2.0074</f>
        <v>39.84258244495367</v>
      </c>
      <c r="G82" s="144">
        <f>F82*2.1117</f>
        <v>84.13558134900866</v>
      </c>
    </row>
    <row r="83" spans="1:7" ht="13.5" thickBot="1">
      <c r="A83" s="4" t="s">
        <v>153</v>
      </c>
      <c r="B83" s="354"/>
      <c r="C83" s="355"/>
      <c r="D83" s="6" t="s">
        <v>154</v>
      </c>
      <c r="E83" s="7">
        <v>3.61</v>
      </c>
      <c r="F83">
        <f>E83/2.0074</f>
        <v>1.7983461193583739</v>
      </c>
      <c r="G83" s="144">
        <f>F83*2.1117</f>
        <v>3.797567500249078</v>
      </c>
    </row>
    <row r="84" spans="1:5" ht="13.5" thickBot="1">
      <c r="A84" s="27"/>
      <c r="B84" s="453"/>
      <c r="C84" s="454"/>
      <c r="D84" s="13" t="s">
        <v>155</v>
      </c>
      <c r="E84" s="14">
        <v>83.59</v>
      </c>
    </row>
    <row r="85" spans="1:5" ht="13.5" thickBot="1">
      <c r="A85" s="453"/>
      <c r="B85" s="455"/>
      <c r="C85" s="455"/>
      <c r="D85" s="455"/>
      <c r="E85" s="454"/>
    </row>
    <row r="86" spans="1:5" ht="13.5" thickBot="1">
      <c r="A86" s="42"/>
      <c r="B86" s="354" t="s">
        <v>98</v>
      </c>
      <c r="C86" s="448"/>
      <c r="D86" s="375" t="s">
        <v>218</v>
      </c>
      <c r="E86" s="355"/>
    </row>
    <row r="87" spans="1:5" ht="13.5" thickBot="1">
      <c r="A87" s="453"/>
      <c r="B87" s="455"/>
      <c r="C87" s="455"/>
      <c r="D87" s="455"/>
      <c r="E87" s="454"/>
    </row>
    <row r="88" spans="1:5" ht="13.5" thickBot="1">
      <c r="A88" s="4"/>
      <c r="B88" s="354"/>
      <c r="C88" s="355"/>
      <c r="D88" s="6" t="s">
        <v>167</v>
      </c>
      <c r="E88" s="7">
        <v>8.36</v>
      </c>
    </row>
    <row r="89" spans="1:7" ht="13.5" thickBot="1">
      <c r="A89" s="4"/>
      <c r="B89" s="354"/>
      <c r="C89" s="355"/>
      <c r="D89" s="6" t="s">
        <v>160</v>
      </c>
      <c r="E89" s="7">
        <v>25.73</v>
      </c>
      <c r="F89">
        <f>E89/2.0074</f>
        <v>12.817574972601374</v>
      </c>
      <c r="G89" s="144">
        <f>F89*2.1117</f>
        <v>27.06687306964232</v>
      </c>
    </row>
    <row r="90" spans="1:5" ht="13.5" thickBot="1">
      <c r="A90" s="4"/>
      <c r="B90" s="354"/>
      <c r="C90" s="355"/>
      <c r="D90" s="13" t="s">
        <v>155</v>
      </c>
      <c r="E90" s="14">
        <v>34.09</v>
      </c>
    </row>
    <row r="91" spans="1:5" ht="13.5" thickBot="1">
      <c r="A91" s="354"/>
      <c r="B91" s="374"/>
      <c r="C91" s="374"/>
      <c r="D91" s="374"/>
      <c r="E91" s="355"/>
    </row>
    <row r="92" spans="1:5" ht="13.5" thickBot="1">
      <c r="A92" s="4"/>
      <c r="B92" s="354"/>
      <c r="C92" s="355"/>
      <c r="D92" s="13" t="s">
        <v>144</v>
      </c>
      <c r="E92" s="14">
        <v>117.68</v>
      </c>
    </row>
    <row r="93" spans="1:5" ht="13.5" thickBot="1">
      <c r="A93" s="354"/>
      <c r="B93" s="374"/>
      <c r="C93" s="374"/>
      <c r="D93" s="374"/>
      <c r="E93" s="355"/>
    </row>
    <row r="94" spans="1:7" ht="13.5" thickBot="1">
      <c r="A94" s="4"/>
      <c r="B94" s="354"/>
      <c r="C94" s="355"/>
      <c r="D94" s="26" t="s">
        <v>169</v>
      </c>
      <c r="E94" s="7">
        <v>132.15</v>
      </c>
      <c r="F94">
        <f>E94/2.0074</f>
        <v>65.8314237321909</v>
      </c>
      <c r="G94" s="144">
        <f>F94*2.1117</f>
        <v>139.0162174952675</v>
      </c>
    </row>
    <row r="95" spans="1:7" ht="13.5" thickBot="1">
      <c r="A95" s="4" t="s">
        <v>153</v>
      </c>
      <c r="B95" s="354"/>
      <c r="C95" s="355"/>
      <c r="D95" s="6" t="s">
        <v>154</v>
      </c>
      <c r="E95" s="7">
        <v>3.61</v>
      </c>
      <c r="F95">
        <f>E95/2.0074</f>
        <v>1.7983461193583739</v>
      </c>
      <c r="G95" s="144">
        <f>F95*2.1117</f>
        <v>3.797567500249078</v>
      </c>
    </row>
    <row r="96" spans="1:5" ht="13.5" thickBot="1">
      <c r="A96" s="28"/>
      <c r="B96" s="453"/>
      <c r="C96" s="454"/>
      <c r="D96" s="29" t="s">
        <v>155</v>
      </c>
      <c r="E96" s="14">
        <v>135.76</v>
      </c>
    </row>
    <row r="97" spans="1:5" ht="13.5" thickBot="1">
      <c r="A97" s="354"/>
      <c r="B97" s="374"/>
      <c r="C97" s="374"/>
      <c r="D97" s="374"/>
      <c r="E97" s="355"/>
    </row>
    <row r="98" spans="1:5" ht="13.5" thickBot="1">
      <c r="A98" s="28"/>
      <c r="B98" s="354" t="s">
        <v>98</v>
      </c>
      <c r="C98" s="448"/>
      <c r="D98" s="375" t="s">
        <v>219</v>
      </c>
      <c r="E98" s="355"/>
    </row>
    <row r="99" spans="1:5" ht="13.5" thickBot="1">
      <c r="A99" s="354"/>
      <c r="B99" s="374"/>
      <c r="C99" s="374"/>
      <c r="D99" s="374"/>
      <c r="E99" s="355"/>
    </row>
    <row r="100" spans="1:5" ht="13.5" thickBot="1">
      <c r="A100" s="4"/>
      <c r="B100" s="354"/>
      <c r="C100" s="355"/>
      <c r="D100" s="6" t="s">
        <v>167</v>
      </c>
      <c r="E100" s="7">
        <v>13.58</v>
      </c>
    </row>
    <row r="101" spans="1:7" ht="13.5" thickBot="1">
      <c r="A101" s="4"/>
      <c r="B101" s="354"/>
      <c r="C101" s="355"/>
      <c r="D101" s="6" t="s">
        <v>160</v>
      </c>
      <c r="E101" s="7">
        <v>25.73</v>
      </c>
      <c r="F101">
        <f>E101/2.0074</f>
        <v>12.817574972601374</v>
      </c>
      <c r="G101" s="144">
        <f>F101*2.1117</f>
        <v>27.06687306964232</v>
      </c>
    </row>
    <row r="102" spans="1:5" ht="13.5" thickBot="1">
      <c r="A102" s="4"/>
      <c r="B102" s="354"/>
      <c r="C102" s="355"/>
      <c r="D102" s="13" t="s">
        <v>155</v>
      </c>
      <c r="E102" s="14">
        <v>39.31</v>
      </c>
    </row>
    <row r="103" spans="1:5" ht="13.5" thickBot="1">
      <c r="A103" s="354"/>
      <c r="B103" s="374"/>
      <c r="C103" s="374"/>
      <c r="D103" s="374"/>
      <c r="E103" s="355"/>
    </row>
    <row r="104" spans="1:5" ht="13.5" thickBot="1">
      <c r="A104" s="20"/>
      <c r="B104" s="354"/>
      <c r="C104" s="355"/>
      <c r="D104" s="44" t="s">
        <v>144</v>
      </c>
      <c r="E104" s="43">
        <v>175.07</v>
      </c>
    </row>
    <row r="105" spans="1:5" ht="13.5" thickBot="1">
      <c r="A105" s="354"/>
      <c r="B105" s="374"/>
      <c r="C105" s="374"/>
      <c r="D105" s="374"/>
      <c r="E105" s="355"/>
    </row>
    <row r="106" spans="1:7" ht="13.5" thickBot="1">
      <c r="A106" s="4"/>
      <c r="B106" s="354"/>
      <c r="C106" s="355"/>
      <c r="D106" s="26" t="s">
        <v>170</v>
      </c>
      <c r="E106" s="7">
        <v>201.7</v>
      </c>
      <c r="F106">
        <f>E106/2.0074</f>
        <v>100.47823054697618</v>
      </c>
      <c r="G106" s="144">
        <f>F106*2.1117</f>
        <v>212.1798794460496</v>
      </c>
    </row>
    <row r="107" spans="1:7" ht="13.5" thickBot="1">
      <c r="A107" s="4" t="s">
        <v>153</v>
      </c>
      <c r="B107" s="354"/>
      <c r="C107" s="355"/>
      <c r="D107" s="6" t="s">
        <v>154</v>
      </c>
      <c r="E107" s="7">
        <v>3.61</v>
      </c>
      <c r="F107">
        <f>E107/2.0074</f>
        <v>1.7983461193583739</v>
      </c>
      <c r="G107" s="144">
        <f>F107*2.1117</f>
        <v>3.797567500249078</v>
      </c>
    </row>
    <row r="108" spans="1:5" ht="13.5" thickBot="1">
      <c r="A108" s="30"/>
      <c r="B108" s="354"/>
      <c r="C108" s="355"/>
      <c r="D108" s="13" t="s">
        <v>144</v>
      </c>
      <c r="E108" s="14">
        <v>205.31</v>
      </c>
    </row>
    <row r="109" spans="1:5" ht="13.5" thickBot="1">
      <c r="A109" s="354"/>
      <c r="B109" s="374"/>
      <c r="C109" s="374"/>
      <c r="D109" s="374"/>
      <c r="E109" s="355"/>
    </row>
    <row r="110" spans="1:5" ht="13.5" thickBot="1">
      <c r="A110" s="30"/>
      <c r="B110" s="354" t="s">
        <v>98</v>
      </c>
      <c r="C110" s="448"/>
      <c r="D110" s="375" t="s">
        <v>220</v>
      </c>
      <c r="E110" s="355"/>
    </row>
    <row r="111" spans="1:5" ht="13.5" thickBot="1">
      <c r="A111" s="354"/>
      <c r="B111" s="374"/>
      <c r="C111" s="374"/>
      <c r="D111" s="374"/>
      <c r="E111" s="355"/>
    </row>
    <row r="112" spans="1:5" ht="13.5" thickBot="1">
      <c r="A112" s="4"/>
      <c r="B112" s="354"/>
      <c r="C112" s="355"/>
      <c r="D112" s="6" t="s">
        <v>167</v>
      </c>
      <c r="E112" s="7">
        <v>20.53</v>
      </c>
    </row>
    <row r="113" spans="1:7" ht="13.5" thickBot="1">
      <c r="A113" s="4"/>
      <c r="B113" s="354"/>
      <c r="C113" s="355"/>
      <c r="D113" s="6" t="s">
        <v>160</v>
      </c>
      <c r="E113" s="7">
        <v>25.73</v>
      </c>
      <c r="F113">
        <f>E113/2.0074</f>
        <v>12.817574972601374</v>
      </c>
      <c r="G113" s="144">
        <f>F113*2.1117</f>
        <v>27.06687306964232</v>
      </c>
    </row>
    <row r="114" spans="1:5" ht="13.5" thickBot="1">
      <c r="A114" s="4"/>
      <c r="B114" s="354"/>
      <c r="C114" s="355"/>
      <c r="D114" s="13" t="s">
        <v>155</v>
      </c>
      <c r="E114" s="14">
        <v>46.26</v>
      </c>
    </row>
    <row r="115" spans="1:5" ht="13.5" thickBot="1">
      <c r="A115" s="354"/>
      <c r="B115" s="374"/>
      <c r="C115" s="374"/>
      <c r="D115" s="374"/>
      <c r="E115" s="355"/>
    </row>
    <row r="116" spans="1:5" ht="13.5" thickBot="1">
      <c r="A116" s="4"/>
      <c r="B116" s="354"/>
      <c r="C116" s="355"/>
      <c r="D116" s="13" t="s">
        <v>144</v>
      </c>
      <c r="E116" s="14">
        <v>251.57</v>
      </c>
    </row>
    <row r="117" spans="1:5" ht="13.5" thickBot="1">
      <c r="A117" s="354"/>
      <c r="B117" s="374"/>
      <c r="C117" s="374"/>
      <c r="D117" s="374"/>
      <c r="E117" s="355"/>
    </row>
    <row r="118" spans="1:7" ht="13.5" thickBot="1">
      <c r="A118" s="4"/>
      <c r="B118" s="354"/>
      <c r="C118" s="355"/>
      <c r="D118" s="26" t="s">
        <v>171</v>
      </c>
      <c r="E118" s="7">
        <v>271.25</v>
      </c>
      <c r="F118">
        <f>E118/2.0074</f>
        <v>135.12503736176149</v>
      </c>
      <c r="G118" s="144">
        <f>F118*2.1117</f>
        <v>285.3435413968317</v>
      </c>
    </row>
    <row r="119" spans="1:7" ht="13.5" thickBot="1">
      <c r="A119" s="4" t="s">
        <v>153</v>
      </c>
      <c r="B119" s="354"/>
      <c r="C119" s="355"/>
      <c r="D119" s="6" t="s">
        <v>154</v>
      </c>
      <c r="E119" s="7">
        <v>3.61</v>
      </c>
      <c r="F119">
        <f>E119/2.0074</f>
        <v>1.7983461193583739</v>
      </c>
      <c r="G119" s="144">
        <f>F119*2.1117</f>
        <v>3.797567500249078</v>
      </c>
    </row>
    <row r="120" spans="1:5" ht="13.5" thickBot="1">
      <c r="A120" s="30"/>
      <c r="B120" s="354"/>
      <c r="C120" s="355"/>
      <c r="D120" s="13" t="s">
        <v>155</v>
      </c>
      <c r="E120" s="14">
        <v>274.86</v>
      </c>
    </row>
    <row r="121" spans="1:5" ht="13.5" thickBot="1">
      <c r="A121" s="354"/>
      <c r="B121" s="374"/>
      <c r="C121" s="374"/>
      <c r="D121" s="374"/>
      <c r="E121" s="355"/>
    </row>
    <row r="122" spans="1:5" ht="13.5" thickBot="1">
      <c r="A122" s="30"/>
      <c r="B122" s="354" t="s">
        <v>98</v>
      </c>
      <c r="C122" s="448"/>
      <c r="D122" s="375" t="s">
        <v>221</v>
      </c>
      <c r="E122" s="355"/>
    </row>
    <row r="123" spans="1:5" ht="13.5" thickBot="1">
      <c r="A123" s="354"/>
      <c r="B123" s="374"/>
      <c r="C123" s="374"/>
      <c r="D123" s="374"/>
      <c r="E123" s="355"/>
    </row>
    <row r="124" spans="1:5" ht="13.5" thickBot="1">
      <c r="A124" s="4"/>
      <c r="B124" s="354"/>
      <c r="C124" s="355"/>
      <c r="D124" s="6" t="s">
        <v>167</v>
      </c>
      <c r="E124" s="7">
        <v>27.49</v>
      </c>
    </row>
    <row r="125" spans="1:7" ht="13.5" thickBot="1">
      <c r="A125" s="4"/>
      <c r="B125" s="354"/>
      <c r="C125" s="355"/>
      <c r="D125" s="6" t="s">
        <v>160</v>
      </c>
      <c r="E125" s="7">
        <v>25.73</v>
      </c>
      <c r="F125">
        <f>E125/2.0074</f>
        <v>12.817574972601374</v>
      </c>
      <c r="G125" s="144">
        <f>F125*2.1117</f>
        <v>27.06687306964232</v>
      </c>
    </row>
    <row r="126" spans="1:5" ht="13.5" thickBot="1">
      <c r="A126" s="4"/>
      <c r="B126" s="354"/>
      <c r="C126" s="448"/>
      <c r="D126" s="13" t="s">
        <v>155</v>
      </c>
      <c r="E126" s="46">
        <v>53.22</v>
      </c>
    </row>
    <row r="127" spans="1:5" ht="13.5" thickBot="1">
      <c r="A127" s="354"/>
      <c r="B127" s="374"/>
      <c r="C127" s="374"/>
      <c r="D127" s="374"/>
      <c r="E127" s="355"/>
    </row>
    <row r="128" spans="1:5" ht="13.5" thickBot="1">
      <c r="A128" s="4"/>
      <c r="B128" s="354"/>
      <c r="C128" s="355"/>
      <c r="D128" s="13" t="s">
        <v>144</v>
      </c>
      <c r="E128" s="14">
        <v>328.08</v>
      </c>
    </row>
    <row r="129" spans="1:5" ht="13.5" thickBot="1">
      <c r="A129" s="354"/>
      <c r="B129" s="374"/>
      <c r="C129" s="374"/>
      <c r="D129" s="374"/>
      <c r="E129" s="355"/>
    </row>
    <row r="130" spans="1:7" ht="13.5" thickBot="1">
      <c r="A130" s="4"/>
      <c r="B130" s="354"/>
      <c r="C130" s="355"/>
      <c r="D130" s="26" t="s">
        <v>172</v>
      </c>
      <c r="E130" s="47">
        <v>340.79</v>
      </c>
      <c r="F130">
        <f>E130/2.0074</f>
        <v>169.7668626083491</v>
      </c>
      <c r="G130" s="144">
        <f>F130*2.1117</f>
        <v>358.49668377005077</v>
      </c>
    </row>
    <row r="131" spans="1:7" ht="13.5" thickBot="1">
      <c r="A131" s="4" t="s">
        <v>153</v>
      </c>
      <c r="B131" s="354"/>
      <c r="C131" s="355"/>
      <c r="D131" s="6" t="s">
        <v>154</v>
      </c>
      <c r="E131" s="7">
        <v>3.61</v>
      </c>
      <c r="F131">
        <f>E131/2.0074</f>
        <v>1.7983461193583739</v>
      </c>
      <c r="G131" s="144">
        <f>F131*2.1117</f>
        <v>3.797567500249078</v>
      </c>
    </row>
    <row r="132" spans="1:5" ht="13.5" thickBot="1">
      <c r="A132" s="30"/>
      <c r="B132" s="354"/>
      <c r="C132" s="355"/>
      <c r="D132" s="13" t="s">
        <v>155</v>
      </c>
      <c r="E132" s="14">
        <v>344.41</v>
      </c>
    </row>
    <row r="133" spans="1:5" ht="13.5" thickBot="1">
      <c r="A133" s="354"/>
      <c r="B133" s="374"/>
      <c r="C133" s="374"/>
      <c r="D133" s="374"/>
      <c r="E133" s="355"/>
    </row>
    <row r="134" spans="1:5" ht="13.5" thickBot="1">
      <c r="A134" s="30"/>
      <c r="B134" s="354" t="s">
        <v>98</v>
      </c>
      <c r="C134" s="448"/>
      <c r="D134" s="375" t="s">
        <v>222</v>
      </c>
      <c r="E134" s="355"/>
    </row>
    <row r="135" spans="1:5" ht="13.5" thickBot="1">
      <c r="A135" s="354"/>
      <c r="B135" s="374"/>
      <c r="C135" s="374"/>
      <c r="D135" s="374"/>
      <c r="E135" s="355"/>
    </row>
    <row r="136" spans="1:5" ht="13.5" thickBot="1">
      <c r="A136" s="4"/>
      <c r="B136" s="354"/>
      <c r="C136" s="355"/>
      <c r="D136" s="6" t="s">
        <v>167</v>
      </c>
      <c r="E136" s="7">
        <v>34.44</v>
      </c>
    </row>
    <row r="137" spans="1:7" ht="13.5" thickBot="1">
      <c r="A137" s="4"/>
      <c r="B137" s="354"/>
      <c r="C137" s="355"/>
      <c r="D137" s="6" t="s">
        <v>160</v>
      </c>
      <c r="E137" s="7">
        <v>25.78</v>
      </c>
      <c r="F137">
        <f>E137/2.0074</f>
        <v>12.842482813589719</v>
      </c>
      <c r="G137" s="144">
        <f>F137*2.1117</f>
        <v>27.11947095745741</v>
      </c>
    </row>
    <row r="138" spans="1:5" ht="13.5" thickBot="1">
      <c r="A138" s="4"/>
      <c r="B138" s="354"/>
      <c r="C138" s="355"/>
      <c r="D138" s="13" t="s">
        <v>155</v>
      </c>
      <c r="E138" s="14">
        <v>60.17</v>
      </c>
    </row>
    <row r="139" spans="1:5" ht="13.5" thickBot="1">
      <c r="A139" s="354"/>
      <c r="B139" s="374"/>
      <c r="C139" s="374"/>
      <c r="D139" s="374"/>
      <c r="E139" s="355"/>
    </row>
    <row r="140" spans="1:5" ht="13.5" thickBot="1">
      <c r="A140" s="4"/>
      <c r="B140" s="354"/>
      <c r="C140" s="355"/>
      <c r="D140" s="13" t="s">
        <v>144</v>
      </c>
      <c r="E140" s="14">
        <v>404.58</v>
      </c>
    </row>
    <row r="141" spans="1:5" ht="13.5" thickBot="1">
      <c r="A141" s="354"/>
      <c r="B141" s="374"/>
      <c r="C141" s="374"/>
      <c r="D141" s="374"/>
      <c r="E141" s="355"/>
    </row>
    <row r="142" spans="1:7" ht="13.5" thickBot="1">
      <c r="A142" s="4"/>
      <c r="B142" s="354"/>
      <c r="C142" s="355"/>
      <c r="D142" s="26" t="s">
        <v>173</v>
      </c>
      <c r="E142" s="7">
        <v>410.35</v>
      </c>
      <c r="F142">
        <f>E142/2.0074</f>
        <v>204.41865099133207</v>
      </c>
      <c r="G142" s="144">
        <f>F142*2.1117</f>
        <v>431.67086529839594</v>
      </c>
    </row>
    <row r="143" spans="1:7" ht="13.5" thickBot="1">
      <c r="A143" s="4" t="s">
        <v>153</v>
      </c>
      <c r="B143" s="354"/>
      <c r="C143" s="355"/>
      <c r="D143" s="6" t="s">
        <v>154</v>
      </c>
      <c r="E143" s="7">
        <v>3.61</v>
      </c>
      <c r="F143">
        <f>E143/2.0074</f>
        <v>1.7983461193583739</v>
      </c>
      <c r="G143" s="144">
        <f>F143*2.1117</f>
        <v>3.797567500249078</v>
      </c>
    </row>
    <row r="144" spans="1:5" ht="13.5" thickBot="1">
      <c r="A144" s="30"/>
      <c r="B144" s="354"/>
      <c r="C144" s="355"/>
      <c r="D144" s="13" t="s">
        <v>144</v>
      </c>
      <c r="E144" s="14">
        <v>413.96</v>
      </c>
    </row>
    <row r="145" spans="1:5" ht="13.5" thickBot="1">
      <c r="A145" s="354"/>
      <c r="B145" s="374"/>
      <c r="C145" s="374"/>
      <c r="D145" s="374"/>
      <c r="E145" s="355"/>
    </row>
    <row r="146" spans="1:5" ht="13.5" thickBot="1">
      <c r="A146" s="30"/>
      <c r="B146" s="354" t="s">
        <v>98</v>
      </c>
      <c r="C146" s="448"/>
      <c r="D146" s="375" t="s">
        <v>223</v>
      </c>
      <c r="E146" s="355"/>
    </row>
    <row r="147" spans="1:5" ht="13.5" thickBot="1">
      <c r="A147" s="354"/>
      <c r="B147" s="374"/>
      <c r="C147" s="374"/>
      <c r="D147" s="374"/>
      <c r="E147" s="355"/>
    </row>
    <row r="148" spans="1:5" ht="13.5" thickBot="1">
      <c r="A148" s="4"/>
      <c r="B148" s="354"/>
      <c r="C148" s="355"/>
      <c r="D148" s="6" t="s">
        <v>167</v>
      </c>
      <c r="E148" s="7">
        <v>37.35</v>
      </c>
    </row>
    <row r="149" spans="1:7" ht="13.5" thickBot="1">
      <c r="A149" s="4"/>
      <c r="B149" s="354"/>
      <c r="C149" s="355"/>
      <c r="D149" s="6" t="s">
        <v>160</v>
      </c>
      <c r="E149" s="7">
        <v>23.22</v>
      </c>
      <c r="F149">
        <f>E149/2.0074</f>
        <v>11.56720135498655</v>
      </c>
      <c r="G149" s="144">
        <f>F149*2.1117</f>
        <v>24.426459101325094</v>
      </c>
    </row>
    <row r="150" spans="1:5" ht="13.5" thickBot="1">
      <c r="A150" s="4"/>
      <c r="B150" s="354"/>
      <c r="C150" s="448"/>
      <c r="D150" s="13" t="s">
        <v>155</v>
      </c>
      <c r="E150" s="46">
        <v>67.13</v>
      </c>
    </row>
    <row r="151" spans="1:5" ht="13.5" thickBot="1">
      <c r="A151" s="354"/>
      <c r="B151" s="374"/>
      <c r="C151" s="374"/>
      <c r="D151" s="374"/>
      <c r="E151" s="355"/>
    </row>
    <row r="152" spans="1:5" ht="13.5" thickBot="1">
      <c r="A152" s="4"/>
      <c r="B152" s="354"/>
      <c r="C152" s="355"/>
      <c r="D152" s="13" t="s">
        <v>144</v>
      </c>
      <c r="E152" s="14">
        <v>481.09</v>
      </c>
    </row>
    <row r="153" spans="1:5" ht="13.5" thickBot="1">
      <c r="A153" s="354"/>
      <c r="B153" s="374"/>
      <c r="C153" s="374"/>
      <c r="D153" s="374"/>
      <c r="E153" s="355"/>
    </row>
    <row r="154" spans="1:7" ht="13.5" thickBot="1">
      <c r="A154" s="4"/>
      <c r="B154" s="354"/>
      <c r="C154" s="355"/>
      <c r="D154" s="26" t="s">
        <v>174</v>
      </c>
      <c r="E154" s="7">
        <v>479.9</v>
      </c>
      <c r="F154">
        <f>E154/2.0074</f>
        <v>239.06545780611734</v>
      </c>
      <c r="G154" s="144">
        <f>F154*2.1117</f>
        <v>504.83452724917794</v>
      </c>
    </row>
    <row r="155" spans="1:7" ht="13.5" thickBot="1">
      <c r="A155" s="4" t="s">
        <v>153</v>
      </c>
      <c r="B155" s="354"/>
      <c r="C155" s="355"/>
      <c r="D155" s="6" t="s">
        <v>154</v>
      </c>
      <c r="E155" s="7">
        <v>3.61</v>
      </c>
      <c r="F155">
        <f>E155/2.0074</f>
        <v>1.7983461193583739</v>
      </c>
      <c r="G155" s="144">
        <f>F155*2.1117</f>
        <v>3.797567500249078</v>
      </c>
    </row>
    <row r="156" spans="1:5" ht="13.5" thickBot="1">
      <c r="A156" s="30"/>
      <c r="B156" s="354"/>
      <c r="C156" s="355"/>
      <c r="D156" s="13" t="s">
        <v>155</v>
      </c>
      <c r="E156" s="14">
        <v>483.51</v>
      </c>
    </row>
    <row r="157" spans="1:5" ht="13.5" thickBot="1">
      <c r="A157" s="354"/>
      <c r="B157" s="374"/>
      <c r="C157" s="374"/>
      <c r="D157" s="374"/>
      <c r="E157" s="355"/>
    </row>
    <row r="158" spans="1:5" ht="13.5" thickBot="1">
      <c r="A158" s="30"/>
      <c r="B158" s="354" t="s">
        <v>98</v>
      </c>
      <c r="C158" s="448"/>
      <c r="D158" s="375" t="s">
        <v>224</v>
      </c>
      <c r="E158" s="355"/>
    </row>
    <row r="159" spans="1:5" ht="13.5" thickBot="1">
      <c r="A159" s="354"/>
      <c r="B159" s="374"/>
      <c r="C159" s="374"/>
      <c r="D159" s="374"/>
      <c r="E159" s="355"/>
    </row>
    <row r="160" spans="1:5" ht="13.5" thickBot="1">
      <c r="A160" s="4"/>
      <c r="B160" s="354"/>
      <c r="C160" s="355"/>
      <c r="D160" s="6" t="s">
        <v>167</v>
      </c>
      <c r="E160" s="7">
        <v>48.35</v>
      </c>
    </row>
    <row r="161" spans="1:7" ht="13.5" thickBot="1">
      <c r="A161" s="4"/>
      <c r="B161" s="354"/>
      <c r="C161" s="355"/>
      <c r="D161" s="6" t="s">
        <v>160</v>
      </c>
      <c r="E161" s="7">
        <v>25.73</v>
      </c>
      <c r="F161">
        <f>E161/2.0074</f>
        <v>12.817574972601374</v>
      </c>
      <c r="G161" s="144">
        <f>F161*2.1117</f>
        <v>27.06687306964232</v>
      </c>
    </row>
    <row r="162" spans="1:5" ht="13.5" thickBot="1">
      <c r="A162" s="4"/>
      <c r="B162" s="354"/>
      <c r="C162" s="448"/>
      <c r="D162" s="13" t="s">
        <v>155</v>
      </c>
      <c r="E162" s="46">
        <v>74.08</v>
      </c>
    </row>
    <row r="163" spans="1:5" ht="13.5" thickBot="1">
      <c r="A163" s="354"/>
      <c r="B163" s="374"/>
      <c r="C163" s="374"/>
      <c r="D163" s="374"/>
      <c r="E163" s="355"/>
    </row>
    <row r="164" spans="1:5" ht="13.5" thickBot="1">
      <c r="A164" s="4"/>
      <c r="B164" s="354"/>
      <c r="C164" s="355"/>
      <c r="D164" s="13" t="s">
        <v>144</v>
      </c>
      <c r="E164" s="14">
        <v>557.59</v>
      </c>
    </row>
    <row r="165" spans="1:5" ht="13.5" thickBot="1">
      <c r="A165" s="354"/>
      <c r="B165" s="374"/>
      <c r="C165" s="374"/>
      <c r="D165" s="374"/>
      <c r="E165" s="355"/>
    </row>
    <row r="166" spans="1:7" ht="13.5" thickBot="1">
      <c r="A166" s="4"/>
      <c r="B166" s="354"/>
      <c r="C166" s="355"/>
      <c r="D166" s="26" t="s">
        <v>175</v>
      </c>
      <c r="E166" s="7">
        <v>549.45</v>
      </c>
      <c r="F166">
        <f>E166/2.0074</f>
        <v>273.71226462090266</v>
      </c>
      <c r="G166" s="144">
        <f>F166*2.1117</f>
        <v>577.9981891999602</v>
      </c>
    </row>
    <row r="167" spans="1:7" ht="13.5" thickBot="1">
      <c r="A167" s="4" t="s">
        <v>153</v>
      </c>
      <c r="B167" s="354"/>
      <c r="C167" s="355"/>
      <c r="D167" s="6" t="s">
        <v>154</v>
      </c>
      <c r="E167" s="7">
        <v>3.61</v>
      </c>
      <c r="F167">
        <f>E167/2.0074</f>
        <v>1.7983461193583739</v>
      </c>
      <c r="G167" s="144">
        <f>F167*2.1117</f>
        <v>3.797567500249078</v>
      </c>
    </row>
    <row r="168" spans="1:5" ht="13.5" thickBot="1">
      <c r="A168" s="30"/>
      <c r="B168" s="354"/>
      <c r="C168" s="355"/>
      <c r="D168" s="13" t="s">
        <v>155</v>
      </c>
      <c r="E168" s="14">
        <v>553.06</v>
      </c>
    </row>
    <row r="169" spans="1:5" ht="13.5" thickBot="1">
      <c r="A169" s="354"/>
      <c r="B169" s="374"/>
      <c r="C169" s="374"/>
      <c r="D169" s="374"/>
      <c r="E169" s="355"/>
    </row>
    <row r="170" spans="1:5" ht="13.5" thickBot="1">
      <c r="A170" s="30"/>
      <c r="B170" s="354" t="s">
        <v>98</v>
      </c>
      <c r="C170" s="448"/>
      <c r="D170" s="375" t="s">
        <v>225</v>
      </c>
      <c r="E170" s="355"/>
    </row>
    <row r="171" spans="1:5" ht="13.5" thickBot="1">
      <c r="A171" s="354"/>
      <c r="B171" s="374"/>
      <c r="C171" s="374"/>
      <c r="D171" s="374"/>
      <c r="E171" s="355"/>
    </row>
    <row r="172" spans="1:5" ht="13.5" thickBot="1">
      <c r="A172" s="4"/>
      <c r="B172" s="354"/>
      <c r="C172" s="355"/>
      <c r="D172" s="6" t="s">
        <v>167</v>
      </c>
      <c r="E172" s="7">
        <v>49.9</v>
      </c>
    </row>
    <row r="173" spans="1:7" ht="13.5" thickBot="1">
      <c r="A173" s="4"/>
      <c r="B173" s="354"/>
      <c r="C173" s="355"/>
      <c r="D173" s="6" t="s">
        <v>160</v>
      </c>
      <c r="E173" s="7">
        <v>23.22</v>
      </c>
      <c r="F173">
        <f>E173/2.0074</f>
        <v>11.56720135498655</v>
      </c>
      <c r="G173" s="144">
        <f>F173*2.1117</f>
        <v>24.426459101325094</v>
      </c>
    </row>
    <row r="174" spans="1:5" ht="13.5" thickBot="1">
      <c r="A174" s="4"/>
      <c r="B174" s="354"/>
      <c r="C174" s="448"/>
      <c r="D174" s="13" t="s">
        <v>155</v>
      </c>
      <c r="E174" s="46">
        <v>81.03</v>
      </c>
    </row>
    <row r="175" spans="1:5" ht="13.5" thickBot="1">
      <c r="A175" s="354"/>
      <c r="B175" s="374"/>
      <c r="C175" s="374"/>
      <c r="D175" s="374"/>
      <c r="E175" s="355"/>
    </row>
    <row r="176" spans="1:5" ht="13.5" thickBot="1">
      <c r="A176" s="4"/>
      <c r="B176" s="354"/>
      <c r="C176" s="355"/>
      <c r="D176" s="13" t="s">
        <v>144</v>
      </c>
      <c r="E176" s="14">
        <v>634.09</v>
      </c>
    </row>
    <row r="177" spans="1:5" ht="13.5" thickBot="1">
      <c r="A177" s="354"/>
      <c r="B177" s="374"/>
      <c r="C177" s="374"/>
      <c r="D177" s="374"/>
      <c r="E177" s="355"/>
    </row>
    <row r="178" spans="1:7" ht="13.5" thickBot="1">
      <c r="A178" s="4"/>
      <c r="B178" s="354"/>
      <c r="C178" s="355"/>
      <c r="D178" s="26" t="s">
        <v>176</v>
      </c>
      <c r="E178" s="7">
        <v>619</v>
      </c>
      <c r="F178">
        <f>E178/2.0074</f>
        <v>308.35907143568795</v>
      </c>
      <c r="G178" s="144">
        <f>F178*2.1117</f>
        <v>651.1618511507422</v>
      </c>
    </row>
    <row r="179" spans="1:7" ht="13.5" thickBot="1">
      <c r="A179" s="4" t="s">
        <v>153</v>
      </c>
      <c r="B179" s="354"/>
      <c r="C179" s="355"/>
      <c r="D179" s="6" t="s">
        <v>154</v>
      </c>
      <c r="E179" s="7">
        <v>3.61</v>
      </c>
      <c r="F179">
        <f>E179/2.0074</f>
        <v>1.7983461193583739</v>
      </c>
      <c r="G179" s="144">
        <f>F179*2.1117</f>
        <v>3.797567500249078</v>
      </c>
    </row>
    <row r="180" spans="1:5" ht="13.5" thickBot="1">
      <c r="A180" s="30"/>
      <c r="B180" s="354"/>
      <c r="C180" s="355"/>
      <c r="D180" s="13" t="s">
        <v>155</v>
      </c>
      <c r="E180" s="14">
        <v>622.61</v>
      </c>
    </row>
    <row r="181" spans="1:5" ht="13.5" thickBot="1">
      <c r="A181" s="354"/>
      <c r="B181" s="374"/>
      <c r="C181" s="374"/>
      <c r="D181" s="374"/>
      <c r="E181" s="355"/>
    </row>
    <row r="182" spans="1:5" ht="13.5" thickBot="1">
      <c r="A182" s="30"/>
      <c r="B182" s="354" t="s">
        <v>98</v>
      </c>
      <c r="C182" s="448"/>
      <c r="D182" s="375" t="s">
        <v>226</v>
      </c>
      <c r="E182" s="355"/>
    </row>
    <row r="183" spans="1:5" ht="13.5" thickBot="1">
      <c r="A183" s="354"/>
      <c r="B183" s="374"/>
      <c r="C183" s="374"/>
      <c r="D183" s="374"/>
      <c r="E183" s="355"/>
    </row>
    <row r="184" spans="1:5" ht="13.5" thickBot="1">
      <c r="A184" s="4"/>
      <c r="B184" s="354"/>
      <c r="C184" s="355"/>
      <c r="D184" s="6" t="s">
        <v>167</v>
      </c>
      <c r="E184" s="7">
        <v>62.26</v>
      </c>
    </row>
    <row r="185" spans="1:7" ht="13.5" thickBot="1">
      <c r="A185" s="4"/>
      <c r="B185" s="354"/>
      <c r="C185" s="355"/>
      <c r="D185" s="6" t="s">
        <v>160</v>
      </c>
      <c r="E185" s="7">
        <v>25.73</v>
      </c>
      <c r="F185">
        <f>E185/2.0074</f>
        <v>12.817574972601374</v>
      </c>
      <c r="G185" s="144">
        <f>F185*2.1117</f>
        <v>27.06687306964232</v>
      </c>
    </row>
    <row r="186" spans="1:5" ht="13.5" thickBot="1">
      <c r="A186" s="4"/>
      <c r="B186" s="354"/>
      <c r="C186" s="448"/>
      <c r="D186" s="13" t="s">
        <v>155</v>
      </c>
      <c r="E186" s="46">
        <v>87.99</v>
      </c>
    </row>
    <row r="187" spans="1:5" ht="13.5" thickBot="1">
      <c r="A187" s="354"/>
      <c r="B187" s="374"/>
      <c r="C187" s="374"/>
      <c r="D187" s="374"/>
      <c r="E187" s="355"/>
    </row>
    <row r="188" spans="1:5" ht="13.5" thickBot="1">
      <c r="A188" s="4"/>
      <c r="B188" s="354"/>
      <c r="C188" s="355"/>
      <c r="D188" s="13" t="s">
        <v>144</v>
      </c>
      <c r="E188" s="48">
        <v>710.6</v>
      </c>
    </row>
    <row r="189" spans="1:5" ht="13.5" thickBot="1">
      <c r="A189" s="354"/>
      <c r="B189" s="374"/>
      <c r="C189" s="374"/>
      <c r="D189" s="374"/>
      <c r="E189" s="355"/>
    </row>
    <row r="190" spans="1:7" ht="13.5" thickBot="1">
      <c r="A190" s="4"/>
      <c r="B190" s="354"/>
      <c r="C190" s="355"/>
      <c r="D190" s="26" t="s">
        <v>177</v>
      </c>
      <c r="E190" s="7">
        <v>688.55</v>
      </c>
      <c r="F190">
        <f>E190/2.0074</f>
        <v>343.0058782504732</v>
      </c>
      <c r="G190" s="144">
        <v>724.32</v>
      </c>
    </row>
    <row r="191" spans="1:7" ht="13.5" thickBot="1">
      <c r="A191" s="4" t="s">
        <v>153</v>
      </c>
      <c r="B191" s="354"/>
      <c r="C191" s="355"/>
      <c r="D191" s="6" t="s">
        <v>154</v>
      </c>
      <c r="E191" s="7">
        <v>3.61</v>
      </c>
      <c r="F191">
        <f>E191/2.0074</f>
        <v>1.7983461193583739</v>
      </c>
      <c r="G191" s="144">
        <f>F191*2.1117</f>
        <v>3.797567500249078</v>
      </c>
    </row>
    <row r="192" spans="1:5" ht="13.5" thickBot="1">
      <c r="A192" s="30"/>
      <c r="B192" s="354"/>
      <c r="C192" s="355"/>
      <c r="D192" s="13" t="s">
        <v>155</v>
      </c>
      <c r="E192" s="14">
        <v>692.16</v>
      </c>
    </row>
    <row r="193" spans="1:5" ht="13.5" thickBot="1">
      <c r="A193" s="354"/>
      <c r="B193" s="374"/>
      <c r="C193" s="374"/>
      <c r="D193" s="374"/>
      <c r="E193" s="355"/>
    </row>
    <row r="194" spans="1:5" ht="13.5" thickBot="1">
      <c r="A194" s="30"/>
      <c r="B194" s="354" t="s">
        <v>98</v>
      </c>
      <c r="C194" s="448"/>
      <c r="D194" s="375" t="s">
        <v>227</v>
      </c>
      <c r="E194" s="355"/>
    </row>
    <row r="195" spans="1:5" ht="13.5" thickBot="1">
      <c r="A195" s="354"/>
      <c r="B195" s="374"/>
      <c r="C195" s="374"/>
      <c r="D195" s="374"/>
      <c r="E195" s="355"/>
    </row>
    <row r="196" spans="1:5" ht="13.5" thickBot="1">
      <c r="A196" s="4"/>
      <c r="B196" s="354"/>
      <c r="C196" s="355"/>
      <c r="D196" s="6" t="s">
        <v>167</v>
      </c>
      <c r="E196" s="7">
        <v>69.22</v>
      </c>
    </row>
    <row r="197" spans="1:7" ht="13.5" thickBot="1">
      <c r="A197" s="4"/>
      <c r="B197" s="354"/>
      <c r="C197" s="355"/>
      <c r="D197" s="6" t="s">
        <v>160</v>
      </c>
      <c r="E197" s="7">
        <v>25.73</v>
      </c>
      <c r="F197">
        <f>E197/2.0074</f>
        <v>12.817574972601374</v>
      </c>
      <c r="G197" s="144">
        <f>F197*2.1117</f>
        <v>27.06687306964232</v>
      </c>
    </row>
    <row r="198" spans="1:5" ht="13.5" thickBot="1">
      <c r="A198" s="4"/>
      <c r="B198" s="354"/>
      <c r="C198" s="355"/>
      <c r="D198" s="13" t="s">
        <v>155</v>
      </c>
      <c r="E198" s="14">
        <v>94.95</v>
      </c>
    </row>
    <row r="199" spans="1:5" ht="13.5" thickBot="1">
      <c r="A199" s="354"/>
      <c r="B199" s="374"/>
      <c r="C199" s="374"/>
      <c r="D199" s="374"/>
      <c r="E199" s="355"/>
    </row>
    <row r="200" spans="1:5" ht="13.5" thickBot="1">
      <c r="A200" s="4"/>
      <c r="B200" s="354"/>
      <c r="C200" s="355"/>
      <c r="D200" s="13" t="s">
        <v>144</v>
      </c>
      <c r="E200" s="14">
        <v>787.11</v>
      </c>
    </row>
    <row r="201" spans="1:5" ht="13.5" thickBot="1">
      <c r="A201" s="354"/>
      <c r="B201" s="374"/>
      <c r="C201" s="374"/>
      <c r="D201" s="374"/>
      <c r="E201" s="355"/>
    </row>
    <row r="202" spans="1:7" ht="13.5" thickBot="1">
      <c r="A202" s="4"/>
      <c r="B202" s="354"/>
      <c r="C202" s="355"/>
      <c r="D202" s="26" t="s">
        <v>178</v>
      </c>
      <c r="E202" s="47">
        <v>758.1</v>
      </c>
      <c r="F202">
        <f>E202/2.0074</f>
        <v>377.65268506525854</v>
      </c>
      <c r="G202" s="144">
        <f>F202*2.1117</f>
        <v>797.4891750523065</v>
      </c>
    </row>
    <row r="203" spans="1:7" ht="13.5" thickBot="1">
      <c r="A203" s="4" t="s">
        <v>153</v>
      </c>
      <c r="B203" s="354"/>
      <c r="C203" s="355"/>
      <c r="D203" s="6" t="s">
        <v>154</v>
      </c>
      <c r="E203" s="7">
        <v>3.61</v>
      </c>
      <c r="F203">
        <f>E203/2.0074</f>
        <v>1.7983461193583739</v>
      </c>
      <c r="G203" s="144">
        <f>F203*2.1117</f>
        <v>3.797567500249078</v>
      </c>
    </row>
    <row r="204" spans="1:5" ht="13.5" thickBot="1">
      <c r="A204" s="30"/>
      <c r="B204" s="354"/>
      <c r="C204" s="355"/>
      <c r="D204" s="13" t="s">
        <v>144</v>
      </c>
      <c r="E204" s="14">
        <v>761.71</v>
      </c>
    </row>
    <row r="205" spans="1:5" ht="13.5" thickBot="1">
      <c r="A205" s="354"/>
      <c r="B205" s="374"/>
      <c r="C205" s="374"/>
      <c r="D205" s="374"/>
      <c r="E205" s="355"/>
    </row>
    <row r="206" spans="1:5" ht="13.5" thickBot="1">
      <c r="A206" s="30"/>
      <c r="B206" s="354" t="s">
        <v>98</v>
      </c>
      <c r="C206" s="448"/>
      <c r="D206" s="8" t="s">
        <v>228</v>
      </c>
      <c r="E206" s="45"/>
    </row>
    <row r="207" spans="1:5" ht="13.5" thickBot="1">
      <c r="A207" s="354"/>
      <c r="B207" s="374"/>
      <c r="C207" s="374"/>
      <c r="D207" s="374"/>
      <c r="E207" s="355"/>
    </row>
    <row r="208" spans="1:5" ht="13.5" thickBot="1">
      <c r="A208" s="4"/>
      <c r="B208" s="354"/>
      <c r="C208" s="355"/>
      <c r="D208" s="6" t="s">
        <v>167</v>
      </c>
      <c r="E208" s="7">
        <v>76.17</v>
      </c>
    </row>
    <row r="209" spans="1:7" ht="13.5" thickBot="1">
      <c r="A209" s="4"/>
      <c r="B209" s="354"/>
      <c r="C209" s="355"/>
      <c r="D209" s="6" t="s">
        <v>160</v>
      </c>
      <c r="E209" s="7">
        <v>25.73</v>
      </c>
      <c r="F209">
        <f>E209/2.0074</f>
        <v>12.817574972601374</v>
      </c>
      <c r="G209" s="144">
        <f>F209*2.1117</f>
        <v>27.06687306964232</v>
      </c>
    </row>
    <row r="210" spans="1:5" ht="13.5" thickBot="1">
      <c r="A210" s="4"/>
      <c r="B210" s="354"/>
      <c r="C210" s="355"/>
      <c r="D210" s="13" t="s">
        <v>155</v>
      </c>
      <c r="E210" s="48">
        <v>101.9</v>
      </c>
    </row>
    <row r="211" spans="1:5" ht="13.5" thickBot="1">
      <c r="A211" s="354"/>
      <c r="B211" s="374"/>
      <c r="C211" s="374"/>
      <c r="D211" s="374"/>
      <c r="E211" s="355"/>
    </row>
    <row r="212" spans="1:5" ht="13.5" thickBot="1">
      <c r="A212" s="4"/>
      <c r="B212" s="354"/>
      <c r="C212" s="355"/>
      <c r="D212" s="13" t="s">
        <v>144</v>
      </c>
      <c r="E212" s="14">
        <v>863.61</v>
      </c>
    </row>
    <row r="213" spans="1:5" ht="13.5" thickBot="1">
      <c r="A213" s="354"/>
      <c r="B213" s="374"/>
      <c r="C213" s="374"/>
      <c r="D213" s="374"/>
      <c r="E213" s="355"/>
    </row>
    <row r="214" spans="1:7" ht="13.5" thickBot="1">
      <c r="A214" s="4"/>
      <c r="B214" s="354"/>
      <c r="C214" s="355"/>
      <c r="D214" s="26" t="s">
        <v>179</v>
      </c>
      <c r="E214" s="7">
        <v>827.65</v>
      </c>
      <c r="F214">
        <f>E214/2.0074</f>
        <v>412.29949188004383</v>
      </c>
      <c r="G214" s="144">
        <f>F214*2.1117</f>
        <v>870.6528370030885</v>
      </c>
    </row>
    <row r="215" spans="1:7" ht="13.5" thickBot="1">
      <c r="A215" s="4" t="s">
        <v>153</v>
      </c>
      <c r="B215" s="354"/>
      <c r="C215" s="355"/>
      <c r="D215" s="6" t="s">
        <v>154</v>
      </c>
      <c r="E215" s="7">
        <v>3.61</v>
      </c>
      <c r="F215">
        <f>E215/2.0074</f>
        <v>1.7983461193583739</v>
      </c>
      <c r="G215" s="144">
        <f>F215*2.1117</f>
        <v>3.797567500249078</v>
      </c>
    </row>
    <row r="216" spans="1:5" ht="13.5" thickBot="1">
      <c r="A216" s="30"/>
      <c r="B216" s="354"/>
      <c r="C216" s="355"/>
      <c r="D216" s="13" t="s">
        <v>155</v>
      </c>
      <c r="E216" s="14">
        <v>831.26</v>
      </c>
    </row>
    <row r="217" spans="1:5" ht="13.5" thickBot="1">
      <c r="A217" s="354"/>
      <c r="B217" s="374"/>
      <c r="C217" s="374"/>
      <c r="D217" s="374"/>
      <c r="E217" s="355"/>
    </row>
    <row r="218" spans="1:5" ht="13.5" thickBot="1">
      <c r="A218" s="17"/>
      <c r="B218" s="354" t="s">
        <v>98</v>
      </c>
      <c r="C218" s="448"/>
      <c r="D218" s="375" t="s">
        <v>229</v>
      </c>
      <c r="E218" s="355"/>
    </row>
    <row r="219" spans="1:5" ht="13.5" thickBot="1">
      <c r="A219" s="354"/>
      <c r="B219" s="374"/>
      <c r="C219" s="374"/>
      <c r="D219" s="374"/>
      <c r="E219" s="355"/>
    </row>
    <row r="220" spans="1:5" ht="13.5" thickBot="1">
      <c r="A220" s="4"/>
      <c r="B220" s="354"/>
      <c r="C220" s="355"/>
      <c r="D220" s="6" t="s">
        <v>167</v>
      </c>
      <c r="E220" s="7">
        <v>83.13</v>
      </c>
    </row>
    <row r="221" spans="1:7" ht="13.5" thickBot="1">
      <c r="A221" s="4"/>
      <c r="B221" s="354"/>
      <c r="C221" s="355"/>
      <c r="D221" s="6" t="s">
        <v>160</v>
      </c>
      <c r="E221" s="7">
        <v>25.73</v>
      </c>
      <c r="F221">
        <f>E221/2.0074</f>
        <v>12.817574972601374</v>
      </c>
      <c r="G221" s="144">
        <f>F221*2.1117</f>
        <v>27.06687306964232</v>
      </c>
    </row>
    <row r="222" spans="1:5" ht="13.5" thickBot="1">
      <c r="A222" s="4"/>
      <c r="B222" s="354"/>
      <c r="C222" s="448"/>
      <c r="D222" s="13" t="s">
        <v>155</v>
      </c>
      <c r="E222" s="46">
        <v>108.86</v>
      </c>
    </row>
    <row r="223" spans="1:5" ht="13.5" thickBot="1">
      <c r="A223" s="354"/>
      <c r="B223" s="374"/>
      <c r="C223" s="374"/>
      <c r="D223" s="374"/>
      <c r="E223" s="355"/>
    </row>
    <row r="224" spans="1:5" ht="13.5" thickBot="1">
      <c r="A224" s="4"/>
      <c r="B224" s="354"/>
      <c r="C224" s="355"/>
      <c r="D224" s="13" t="s">
        <v>144</v>
      </c>
      <c r="E224" s="14">
        <v>940.12</v>
      </c>
    </row>
    <row r="225" spans="1:5" ht="13.5" thickBot="1">
      <c r="A225" s="354"/>
      <c r="B225" s="374"/>
      <c r="C225" s="374"/>
      <c r="D225" s="374"/>
      <c r="E225" s="355"/>
    </row>
    <row r="226" spans="1:7" ht="13.5" thickBot="1">
      <c r="A226" s="4"/>
      <c r="B226" s="354"/>
      <c r="C226" s="355"/>
      <c r="D226" s="26" t="s">
        <v>180</v>
      </c>
      <c r="E226" s="7">
        <v>897.2</v>
      </c>
      <c r="F226">
        <f>E226/2.0074</f>
        <v>446.9462986948291</v>
      </c>
      <c r="G226" s="144">
        <f>F226*2.1117</f>
        <v>943.8164989538707</v>
      </c>
    </row>
    <row r="227" spans="1:7" ht="13.5" thickBot="1">
      <c r="A227" s="4" t="s">
        <v>153</v>
      </c>
      <c r="B227" s="354"/>
      <c r="C227" s="355"/>
      <c r="D227" s="6" t="s">
        <v>154</v>
      </c>
      <c r="E227" s="7">
        <v>3.61</v>
      </c>
      <c r="F227">
        <f>E227/2.0074</f>
        <v>1.7983461193583739</v>
      </c>
      <c r="G227" s="144">
        <f>F227*2.1117</f>
        <v>3.797567500249078</v>
      </c>
    </row>
    <row r="228" spans="1:5" ht="13.5" thickBot="1">
      <c r="A228" s="30"/>
      <c r="B228" s="354"/>
      <c r="C228" s="355"/>
      <c r="D228" s="13" t="s">
        <v>155</v>
      </c>
      <c r="E228" s="14">
        <v>900.81</v>
      </c>
    </row>
    <row r="229" spans="1:5" ht="13.5" thickBot="1">
      <c r="A229" s="354"/>
      <c r="B229" s="374"/>
      <c r="C229" s="374"/>
      <c r="D229" s="374"/>
      <c r="E229" s="355"/>
    </row>
    <row r="230" spans="1:5" ht="13.5" thickBot="1">
      <c r="A230" s="30"/>
      <c r="B230" s="354" t="s">
        <v>98</v>
      </c>
      <c r="C230" s="448"/>
      <c r="D230" s="375" t="s">
        <v>230</v>
      </c>
      <c r="E230" s="355"/>
    </row>
    <row r="231" spans="1:5" ht="13.5" thickBot="1">
      <c r="A231" s="354"/>
      <c r="B231" s="374"/>
      <c r="C231" s="374"/>
      <c r="D231" s="374"/>
      <c r="E231" s="355"/>
    </row>
    <row r="232" spans="1:5" ht="13.5" thickBot="1">
      <c r="A232" s="4"/>
      <c r="B232" s="354"/>
      <c r="C232" s="355"/>
      <c r="D232" s="6" t="s">
        <v>167</v>
      </c>
      <c r="E232" s="7">
        <v>90.08</v>
      </c>
    </row>
    <row r="233" spans="1:7" ht="13.5" thickBot="1">
      <c r="A233" s="4"/>
      <c r="B233" s="354"/>
      <c r="C233" s="355"/>
      <c r="D233" s="6" t="s">
        <v>160</v>
      </c>
      <c r="E233" s="7">
        <v>25.73</v>
      </c>
      <c r="F233">
        <f>E233/2.0074</f>
        <v>12.817574972601374</v>
      </c>
      <c r="G233" s="144">
        <f>F233*2.1117</f>
        <v>27.06687306964232</v>
      </c>
    </row>
    <row r="234" spans="1:5" ht="13.5" thickBot="1">
      <c r="A234" s="4"/>
      <c r="B234" s="354"/>
      <c r="C234" s="448"/>
      <c r="D234" s="13" t="s">
        <v>155</v>
      </c>
      <c r="E234" s="46">
        <v>115.81</v>
      </c>
    </row>
    <row r="235" spans="1:5" ht="13.5" thickBot="1">
      <c r="A235" s="354"/>
      <c r="B235" s="374"/>
      <c r="C235" s="374"/>
      <c r="D235" s="374"/>
      <c r="E235" s="355"/>
    </row>
    <row r="236" spans="1:5" ht="13.5" thickBot="1">
      <c r="A236" s="4"/>
      <c r="B236" s="354"/>
      <c r="C236" s="355"/>
      <c r="D236" s="13" t="s">
        <v>144</v>
      </c>
      <c r="E236" s="31">
        <v>1016.62</v>
      </c>
    </row>
    <row r="237" spans="1:5" ht="13.5" thickBot="1">
      <c r="A237" s="354"/>
      <c r="B237" s="374"/>
      <c r="C237" s="374"/>
      <c r="D237" s="374"/>
      <c r="E237" s="355"/>
    </row>
    <row r="238" spans="1:7" ht="13.5" thickBot="1">
      <c r="A238" s="4"/>
      <c r="B238" s="354"/>
      <c r="C238" s="355"/>
      <c r="D238" s="26" t="s">
        <v>181</v>
      </c>
      <c r="E238" s="7">
        <v>966.75</v>
      </c>
      <c r="F238">
        <f>E238/2.0074</f>
        <v>481.5931055096144</v>
      </c>
      <c r="G238" s="144">
        <f>F238*2.1117</f>
        <v>1016.9801609046527</v>
      </c>
    </row>
    <row r="239" spans="1:7" ht="13.5" thickBot="1">
      <c r="A239" s="4" t="s">
        <v>153</v>
      </c>
      <c r="B239" s="354"/>
      <c r="C239" s="355"/>
      <c r="D239" s="6" t="s">
        <v>154</v>
      </c>
      <c r="E239" s="7">
        <v>3.61</v>
      </c>
      <c r="F239">
        <f>E239/2.0074</f>
        <v>1.7983461193583739</v>
      </c>
      <c r="G239" s="144">
        <f>F239*2.1117</f>
        <v>3.797567500249078</v>
      </c>
    </row>
    <row r="240" spans="1:5" ht="13.5" thickBot="1">
      <c r="A240" s="30"/>
      <c r="B240" s="354"/>
      <c r="C240" s="355"/>
      <c r="D240" s="13" t="s">
        <v>155</v>
      </c>
      <c r="E240" s="14">
        <v>970.36</v>
      </c>
    </row>
    <row r="241" spans="1:5" ht="13.5" thickBot="1">
      <c r="A241" s="354"/>
      <c r="B241" s="374"/>
      <c r="C241" s="374"/>
      <c r="D241" s="374"/>
      <c r="E241" s="355"/>
    </row>
    <row r="242" spans="1:5" ht="13.5" thickBot="1">
      <c r="A242" s="30"/>
      <c r="B242" s="354" t="s">
        <v>98</v>
      </c>
      <c r="C242" s="448"/>
      <c r="D242" s="375" t="s">
        <v>231</v>
      </c>
      <c r="E242" s="355"/>
    </row>
    <row r="243" spans="1:5" ht="13.5" thickBot="1">
      <c r="A243" s="354"/>
      <c r="B243" s="374"/>
      <c r="C243" s="374"/>
      <c r="D243" s="374"/>
      <c r="E243" s="355"/>
    </row>
    <row r="244" spans="1:5" ht="13.5" thickBot="1">
      <c r="A244" s="4"/>
      <c r="B244" s="354"/>
      <c r="C244" s="355"/>
      <c r="D244" s="6" t="s">
        <v>167</v>
      </c>
      <c r="E244" s="7">
        <v>87.56</v>
      </c>
    </row>
    <row r="245" spans="1:7" ht="13.5" thickBot="1">
      <c r="A245" s="4"/>
      <c r="B245" s="354"/>
      <c r="C245" s="355"/>
      <c r="D245" s="6" t="s">
        <v>160</v>
      </c>
      <c r="E245" s="7">
        <v>23.21</v>
      </c>
      <c r="F245">
        <f>E245/2.0074</f>
        <v>11.562219786788882</v>
      </c>
      <c r="G245" s="144">
        <f>F245*2.1117</f>
        <v>24.41593952376208</v>
      </c>
    </row>
    <row r="246" spans="1:5" ht="13.5" thickBot="1">
      <c r="A246" s="4"/>
      <c r="B246" s="354"/>
      <c r="C246" s="355"/>
      <c r="D246" s="13" t="s">
        <v>155</v>
      </c>
      <c r="E246" s="14">
        <v>122.77</v>
      </c>
    </row>
    <row r="247" spans="1:5" ht="13.5" thickBot="1">
      <c r="A247" s="354"/>
      <c r="B247" s="374"/>
      <c r="C247" s="374"/>
      <c r="D247" s="374"/>
      <c r="E247" s="355"/>
    </row>
    <row r="248" spans="1:5" ht="13.5" thickBot="1">
      <c r="A248" s="4"/>
      <c r="B248" s="354"/>
      <c r="C248" s="355"/>
      <c r="D248" s="13" t="s">
        <v>144</v>
      </c>
      <c r="E248" s="31">
        <v>1093.13</v>
      </c>
    </row>
    <row r="249" spans="1:5" ht="13.5" thickBot="1">
      <c r="A249" s="354"/>
      <c r="B249" s="374"/>
      <c r="C249" s="374"/>
      <c r="D249" s="374"/>
      <c r="E249" s="355"/>
    </row>
    <row r="250" spans="1:7" ht="13.5" thickBot="1">
      <c r="A250" s="4"/>
      <c r="B250" s="354"/>
      <c r="C250" s="355"/>
      <c r="D250" s="26" t="s">
        <v>182</v>
      </c>
      <c r="E250" s="32">
        <v>1036.31</v>
      </c>
      <c r="F250">
        <f>E250/2.0074</f>
        <v>516.2448938925974</v>
      </c>
      <c r="G250" s="144">
        <f>F250*2.1117</f>
        <v>1090.1543424329977</v>
      </c>
    </row>
    <row r="251" spans="1:7" ht="13.5" thickBot="1">
      <c r="A251" s="4" t="s">
        <v>153</v>
      </c>
      <c r="B251" s="354"/>
      <c r="C251" s="355"/>
      <c r="D251" s="6" t="s">
        <v>154</v>
      </c>
      <c r="E251" s="7">
        <v>3.61</v>
      </c>
      <c r="F251">
        <f>E251/2.0074</f>
        <v>1.7983461193583739</v>
      </c>
      <c r="G251" s="144">
        <f>F251*2.1117</f>
        <v>3.797567500249078</v>
      </c>
    </row>
    <row r="252" spans="1:5" ht="13.5" thickBot="1">
      <c r="A252" s="30"/>
      <c r="B252" s="354"/>
      <c r="C252" s="355"/>
      <c r="D252" s="13" t="s">
        <v>155</v>
      </c>
      <c r="E252" s="31">
        <v>1039.91</v>
      </c>
    </row>
    <row r="253" spans="1:5" ht="13.5" thickBot="1">
      <c r="A253" s="354"/>
      <c r="B253" s="374"/>
      <c r="C253" s="374"/>
      <c r="D253" s="374"/>
      <c r="E253" s="355"/>
    </row>
    <row r="254" spans="1:5" ht="13.5" thickBot="1">
      <c r="A254" s="30"/>
      <c r="B254" s="354" t="s">
        <v>98</v>
      </c>
      <c r="C254" s="448"/>
      <c r="D254" s="375" t="s">
        <v>232</v>
      </c>
      <c r="E254" s="355"/>
    </row>
    <row r="255" spans="1:5" ht="13.5" thickBot="1">
      <c r="A255" s="354"/>
      <c r="B255" s="374"/>
      <c r="C255" s="374"/>
      <c r="D255" s="374"/>
      <c r="E255" s="355"/>
    </row>
    <row r="256" spans="1:5" ht="13.5" thickBot="1">
      <c r="A256" s="4"/>
      <c r="B256" s="354"/>
      <c r="C256" s="355"/>
      <c r="D256" s="6" t="s">
        <v>167</v>
      </c>
      <c r="E256" s="7">
        <v>103.99</v>
      </c>
    </row>
    <row r="257" spans="1:7" ht="13.5" thickBot="1">
      <c r="A257" s="4"/>
      <c r="B257" s="354"/>
      <c r="C257" s="355"/>
      <c r="D257" s="6" t="s">
        <v>160</v>
      </c>
      <c r="E257" s="7">
        <v>25.73</v>
      </c>
      <c r="F257">
        <f>E257/2.0074</f>
        <v>12.817574972601374</v>
      </c>
      <c r="G257" s="144">
        <f>F257*2.1117</f>
        <v>27.06687306964232</v>
      </c>
    </row>
    <row r="258" spans="1:5" ht="13.5" thickBot="1">
      <c r="A258" s="4"/>
      <c r="B258" s="354"/>
      <c r="C258" s="355"/>
      <c r="D258" s="13" t="s">
        <v>155</v>
      </c>
      <c r="E258" s="14">
        <v>129.72</v>
      </c>
    </row>
    <row r="259" spans="1:5" ht="13.5" thickBot="1">
      <c r="A259" s="354"/>
      <c r="B259" s="374"/>
      <c r="C259" s="374"/>
      <c r="D259" s="374"/>
      <c r="E259" s="355"/>
    </row>
    <row r="260" spans="1:5" ht="13.5" thickBot="1">
      <c r="A260" s="4"/>
      <c r="B260" s="354"/>
      <c r="C260" s="355"/>
      <c r="D260" s="13" t="s">
        <v>144</v>
      </c>
      <c r="E260" s="31">
        <v>1169.63</v>
      </c>
    </row>
    <row r="261" spans="1:5" ht="13.5" thickBot="1">
      <c r="A261" s="354"/>
      <c r="B261" s="374"/>
      <c r="C261" s="374"/>
      <c r="D261" s="374"/>
      <c r="E261" s="355"/>
    </row>
    <row r="262" spans="1:7" ht="13.5" thickBot="1">
      <c r="A262" s="4"/>
      <c r="B262" s="354"/>
      <c r="C262" s="355"/>
      <c r="D262" s="26" t="s">
        <v>183</v>
      </c>
      <c r="E262" s="32">
        <v>1105.85</v>
      </c>
      <c r="F262">
        <f>E262/2.0074</f>
        <v>550.886719139185</v>
      </c>
      <c r="G262" s="144">
        <f>F262*2.1117</f>
        <v>1163.3074848062167</v>
      </c>
    </row>
    <row r="263" spans="1:7" ht="13.5" thickBot="1">
      <c r="A263" s="4" t="s">
        <v>153</v>
      </c>
      <c r="B263" s="354"/>
      <c r="C263" s="355"/>
      <c r="D263" s="6" t="s">
        <v>154</v>
      </c>
      <c r="E263" s="7">
        <v>3.61</v>
      </c>
      <c r="F263">
        <f>E263/2.0074</f>
        <v>1.7983461193583739</v>
      </c>
      <c r="G263" s="144">
        <f>F263*2.1117</f>
        <v>3.797567500249078</v>
      </c>
    </row>
    <row r="264" spans="1:5" ht="13.5" thickBot="1">
      <c r="A264" s="30"/>
      <c r="B264" s="354"/>
      <c r="C264" s="355"/>
      <c r="D264" s="13" t="s">
        <v>155</v>
      </c>
      <c r="E264" s="31">
        <v>1109.46</v>
      </c>
    </row>
    <row r="265" spans="1:5" ht="13.5" thickBot="1">
      <c r="A265" s="354"/>
      <c r="B265" s="374"/>
      <c r="C265" s="374"/>
      <c r="D265" s="374"/>
      <c r="E265" s="355"/>
    </row>
    <row r="266" spans="1:5" ht="13.5" thickBot="1">
      <c r="A266" s="30"/>
      <c r="B266" s="354" t="s">
        <v>98</v>
      </c>
      <c r="C266" s="448"/>
      <c r="D266" s="375" t="s">
        <v>233</v>
      </c>
      <c r="E266" s="355"/>
    </row>
    <row r="267" spans="1:5" ht="13.5" thickBot="1">
      <c r="A267" s="354"/>
      <c r="B267" s="374"/>
      <c r="C267" s="374"/>
      <c r="D267" s="374"/>
      <c r="E267" s="355"/>
    </row>
    <row r="268" spans="1:5" ht="13.5" thickBot="1">
      <c r="A268" s="4"/>
      <c r="B268" s="354"/>
      <c r="C268" s="355"/>
      <c r="D268" s="6" t="s">
        <v>167</v>
      </c>
      <c r="E268" s="7">
        <v>110.95</v>
      </c>
    </row>
    <row r="269" spans="1:7" ht="13.5" thickBot="1">
      <c r="A269" s="4"/>
      <c r="B269" s="354"/>
      <c r="C269" s="355"/>
      <c r="D269" s="6" t="s">
        <v>160</v>
      </c>
      <c r="E269" s="7">
        <v>25.73</v>
      </c>
      <c r="F269">
        <f>E269/2.0074</f>
        <v>12.817574972601374</v>
      </c>
      <c r="G269" s="144">
        <f>F269*2.1117</f>
        <v>27.06687306964232</v>
      </c>
    </row>
    <row r="270" spans="1:5" ht="13.5" thickBot="1">
      <c r="A270" s="4"/>
      <c r="B270" s="354"/>
      <c r="C270" s="448"/>
      <c r="D270" s="13" t="s">
        <v>155</v>
      </c>
      <c r="E270" s="46">
        <v>136.68</v>
      </c>
    </row>
    <row r="271" spans="1:5" ht="13.5" thickBot="1">
      <c r="A271" s="354"/>
      <c r="B271" s="374"/>
      <c r="C271" s="374"/>
      <c r="D271" s="374"/>
      <c r="E271" s="355"/>
    </row>
    <row r="272" spans="1:5" ht="13.5" thickBot="1">
      <c r="A272" s="4"/>
      <c r="B272" s="354"/>
      <c r="C272" s="355"/>
      <c r="D272" s="13" t="s">
        <v>144</v>
      </c>
      <c r="E272" s="31">
        <v>1246.14</v>
      </c>
    </row>
    <row r="273" spans="1:5" ht="13.5" thickBot="1">
      <c r="A273" s="354"/>
      <c r="B273" s="374"/>
      <c r="C273" s="374"/>
      <c r="D273" s="374"/>
      <c r="E273" s="355"/>
    </row>
    <row r="274" spans="1:7" ht="13.5" thickBot="1">
      <c r="A274" s="4"/>
      <c r="B274" s="354"/>
      <c r="C274" s="355"/>
      <c r="D274" s="26" t="s">
        <v>184</v>
      </c>
      <c r="E274" s="32">
        <v>1175.4</v>
      </c>
      <c r="F274">
        <f>E274/2.0074</f>
        <v>585.5335259539703</v>
      </c>
      <c r="G274" s="144">
        <f>F274*2.1117</f>
        <v>1236.4711467569991</v>
      </c>
    </row>
    <row r="275" spans="1:7" ht="13.5" thickBot="1">
      <c r="A275" s="4" t="s">
        <v>153</v>
      </c>
      <c r="B275" s="354"/>
      <c r="C275" s="355"/>
      <c r="D275" s="6" t="s">
        <v>154</v>
      </c>
      <c r="E275" s="7">
        <v>3.61</v>
      </c>
      <c r="F275">
        <f>E275/2.0074</f>
        <v>1.7983461193583739</v>
      </c>
      <c r="G275" s="144">
        <f>F275*2.1117</f>
        <v>3.797567500249078</v>
      </c>
    </row>
    <row r="276" spans="1:5" ht="13.5" thickBot="1">
      <c r="A276" s="30"/>
      <c r="B276" s="354"/>
      <c r="C276" s="355"/>
      <c r="D276" s="13" t="s">
        <v>155</v>
      </c>
      <c r="E276" s="31">
        <v>1179.01</v>
      </c>
    </row>
    <row r="277" spans="1:5" ht="13.5" thickBot="1">
      <c r="A277" s="354"/>
      <c r="B277" s="374"/>
      <c r="C277" s="374"/>
      <c r="D277" s="374"/>
      <c r="E277" s="355"/>
    </row>
    <row r="278" spans="1:5" ht="13.5" thickBot="1">
      <c r="A278" s="30"/>
      <c r="B278" s="354" t="s">
        <v>98</v>
      </c>
      <c r="C278" s="448"/>
      <c r="D278" s="8" t="s">
        <v>234</v>
      </c>
      <c r="E278" s="49"/>
    </row>
    <row r="279" spans="1:5" ht="13.5" thickBot="1">
      <c r="A279" s="354"/>
      <c r="B279" s="374"/>
      <c r="C279" s="374"/>
      <c r="D279" s="374"/>
      <c r="E279" s="355"/>
    </row>
    <row r="280" spans="1:5" ht="13.5" thickBot="1">
      <c r="A280" s="4"/>
      <c r="B280" s="354"/>
      <c r="C280" s="355"/>
      <c r="D280" s="6" t="s">
        <v>167</v>
      </c>
      <c r="E280" s="47">
        <v>117.9</v>
      </c>
    </row>
    <row r="281" spans="1:7" ht="13.5" thickBot="1">
      <c r="A281" s="4"/>
      <c r="B281" s="354"/>
      <c r="C281" s="355"/>
      <c r="D281" s="6" t="s">
        <v>160</v>
      </c>
      <c r="E281" s="7">
        <v>25.73</v>
      </c>
      <c r="F281">
        <f>E281/2.0074</f>
        <v>12.817574972601374</v>
      </c>
      <c r="G281" s="144">
        <f>F281*2.1117</f>
        <v>27.06687306964232</v>
      </c>
    </row>
    <row r="282" spans="1:5" ht="13.5" thickBot="1">
      <c r="A282" s="4"/>
      <c r="B282" s="354"/>
      <c r="C282" s="448"/>
      <c r="D282" s="13" t="s">
        <v>155</v>
      </c>
      <c r="E282" s="46">
        <v>143.63</v>
      </c>
    </row>
    <row r="283" spans="1:5" ht="13.5" thickBot="1">
      <c r="A283" s="354"/>
      <c r="B283" s="374"/>
      <c r="C283" s="374"/>
      <c r="D283" s="374"/>
      <c r="E283" s="355"/>
    </row>
    <row r="284" spans="1:5" ht="13.5" thickBot="1">
      <c r="A284" s="4"/>
      <c r="B284" s="354"/>
      <c r="C284" s="355"/>
      <c r="D284" s="13" t="s">
        <v>144</v>
      </c>
      <c r="E284" s="31">
        <v>1322.64</v>
      </c>
    </row>
    <row r="285" spans="1:5" ht="13.5" thickBot="1">
      <c r="A285" s="354"/>
      <c r="B285" s="374"/>
      <c r="C285" s="374"/>
      <c r="D285" s="374"/>
      <c r="E285" s="355"/>
    </row>
    <row r="286" spans="1:7" ht="13.5" thickBot="1">
      <c r="A286" s="4"/>
      <c r="B286" s="354"/>
      <c r="C286" s="355"/>
      <c r="D286" s="26" t="s">
        <v>185</v>
      </c>
      <c r="E286" s="32">
        <v>1244.95</v>
      </c>
      <c r="F286">
        <f>E286/2.0074</f>
        <v>620.1803327687556</v>
      </c>
      <c r="G286" s="144">
        <v>1309.64</v>
      </c>
    </row>
    <row r="287" spans="1:7" ht="13.5" thickBot="1">
      <c r="A287" s="4" t="s">
        <v>153</v>
      </c>
      <c r="B287" s="354"/>
      <c r="C287" s="355"/>
      <c r="D287" s="6" t="s">
        <v>154</v>
      </c>
      <c r="E287" s="7">
        <v>3.61</v>
      </c>
      <c r="F287">
        <f>E287/2.0074</f>
        <v>1.7983461193583739</v>
      </c>
      <c r="G287" s="144">
        <f>F287*2.1117</f>
        <v>3.797567500249078</v>
      </c>
    </row>
    <row r="288" spans="1:5" ht="13.5" thickBot="1">
      <c r="A288" s="30"/>
      <c r="B288" s="354"/>
      <c r="C288" s="355"/>
      <c r="D288" s="13" t="s">
        <v>155</v>
      </c>
      <c r="E288" s="31">
        <v>1248.56</v>
      </c>
    </row>
    <row r="289" spans="1:5" ht="13.5" thickBot="1">
      <c r="A289" s="354"/>
      <c r="B289" s="374"/>
      <c r="C289" s="374"/>
      <c r="D289" s="374"/>
      <c r="E289" s="355"/>
    </row>
    <row r="290" spans="1:5" ht="13.5" thickBot="1">
      <c r="A290" s="30"/>
      <c r="B290" s="354" t="s">
        <v>98</v>
      </c>
      <c r="C290" s="448"/>
      <c r="D290" s="8" t="s">
        <v>235</v>
      </c>
      <c r="E290" s="49"/>
    </row>
    <row r="291" spans="1:5" ht="13.5" thickBot="1">
      <c r="A291" s="354"/>
      <c r="B291" s="374"/>
      <c r="C291" s="374"/>
      <c r="D291" s="374"/>
      <c r="E291" s="355"/>
    </row>
    <row r="292" spans="1:5" ht="13.5" thickBot="1">
      <c r="A292" s="4"/>
      <c r="B292" s="354"/>
      <c r="C292" s="355"/>
      <c r="D292" s="6" t="s">
        <v>167</v>
      </c>
      <c r="E292" s="7">
        <v>124.86</v>
      </c>
    </row>
    <row r="293" spans="1:7" ht="13.5" thickBot="1">
      <c r="A293" s="4"/>
      <c r="B293" s="354"/>
      <c r="C293" s="355"/>
      <c r="D293" s="6" t="s">
        <v>160</v>
      </c>
      <c r="E293" s="7">
        <v>25.73</v>
      </c>
      <c r="F293">
        <f>E293/2.0074</f>
        <v>12.817574972601374</v>
      </c>
      <c r="G293" s="144">
        <f>F293*2.1117</f>
        <v>27.06687306964232</v>
      </c>
    </row>
    <row r="294" spans="1:5" ht="13.5" thickBot="1">
      <c r="A294" s="4"/>
      <c r="B294" s="354"/>
      <c r="C294" s="355"/>
      <c r="D294" s="13" t="s">
        <v>155</v>
      </c>
      <c r="E294" s="14">
        <v>150.59</v>
      </c>
    </row>
    <row r="295" spans="1:5" ht="13.5" thickBot="1">
      <c r="A295" s="354"/>
      <c r="B295" s="374"/>
      <c r="C295" s="374"/>
      <c r="D295" s="374"/>
      <c r="E295" s="355"/>
    </row>
    <row r="296" spans="1:5" ht="13.5" thickBot="1">
      <c r="A296" s="4"/>
      <c r="B296" s="354"/>
      <c r="C296" s="355"/>
      <c r="D296" s="13" t="s">
        <v>144</v>
      </c>
      <c r="E296" s="31">
        <v>1399.15</v>
      </c>
    </row>
    <row r="297" spans="1:5" ht="13.5" thickBot="1">
      <c r="A297" s="354"/>
      <c r="B297" s="374"/>
      <c r="C297" s="374"/>
      <c r="D297" s="374"/>
      <c r="E297" s="355"/>
    </row>
    <row r="298" spans="1:7" ht="13.5" thickBot="1">
      <c r="A298" s="4"/>
      <c r="B298" s="354"/>
      <c r="C298" s="355"/>
      <c r="D298" s="26" t="s">
        <v>186</v>
      </c>
      <c r="E298" s="32">
        <v>1314.5</v>
      </c>
      <c r="F298">
        <f>E298/2.0074</f>
        <v>654.8271395835409</v>
      </c>
      <c r="G298" s="144">
        <f>F298*2.1117</f>
        <v>1382.7984706585632</v>
      </c>
    </row>
    <row r="299" spans="1:7" ht="13.5" thickBot="1">
      <c r="A299" s="4" t="s">
        <v>153</v>
      </c>
      <c r="B299" s="354"/>
      <c r="C299" s="355"/>
      <c r="D299" s="6" t="s">
        <v>154</v>
      </c>
      <c r="E299" s="7">
        <v>3.61</v>
      </c>
      <c r="F299">
        <f>E299/2.0074</f>
        <v>1.7983461193583739</v>
      </c>
      <c r="G299" s="144">
        <f>F299*2.1117</f>
        <v>3.797567500249078</v>
      </c>
    </row>
    <row r="300" spans="1:5" ht="13.5" thickBot="1">
      <c r="A300" s="30"/>
      <c r="B300" s="354"/>
      <c r="C300" s="355"/>
      <c r="D300" s="13" t="s">
        <v>155</v>
      </c>
      <c r="E300" s="31">
        <v>1318.11</v>
      </c>
    </row>
    <row r="301" spans="1:5" ht="13.5" thickBot="1">
      <c r="A301" s="354"/>
      <c r="B301" s="374"/>
      <c r="C301" s="374"/>
      <c r="D301" s="374"/>
      <c r="E301" s="355"/>
    </row>
    <row r="302" spans="1:5" ht="13.5" thickBot="1">
      <c r="A302" s="30"/>
      <c r="B302" s="354" t="s">
        <v>98</v>
      </c>
      <c r="C302" s="448"/>
      <c r="D302" s="8" t="s">
        <v>236</v>
      </c>
      <c r="E302" s="49"/>
    </row>
    <row r="303" spans="1:5" ht="13.5" thickBot="1">
      <c r="A303" s="354"/>
      <c r="B303" s="374"/>
      <c r="C303" s="374"/>
      <c r="D303" s="374"/>
      <c r="E303" s="355"/>
    </row>
    <row r="304" spans="1:5" ht="13.5" thickBot="1">
      <c r="A304" s="4"/>
      <c r="B304" s="354"/>
      <c r="C304" s="355"/>
      <c r="D304" s="6" t="s">
        <v>167</v>
      </c>
      <c r="E304" s="7">
        <v>131.81</v>
      </c>
    </row>
    <row r="305" spans="1:7" ht="13.5" thickBot="1">
      <c r="A305" s="4"/>
      <c r="B305" s="354"/>
      <c r="C305" s="355"/>
      <c r="D305" s="6" t="s">
        <v>160</v>
      </c>
      <c r="E305" s="7">
        <v>25.73</v>
      </c>
      <c r="F305">
        <f>E305/2.0074</f>
        <v>12.817574972601374</v>
      </c>
      <c r="G305" s="144">
        <f>F305*2.1117</f>
        <v>27.06687306964232</v>
      </c>
    </row>
    <row r="306" spans="1:5" ht="13.5" thickBot="1">
      <c r="A306" s="4"/>
      <c r="B306" s="354"/>
      <c r="C306" s="448"/>
      <c r="D306" s="13" t="s">
        <v>155</v>
      </c>
      <c r="E306" s="46">
        <v>157.54</v>
      </c>
    </row>
    <row r="307" spans="1:5" ht="13.5" thickBot="1">
      <c r="A307" s="354"/>
      <c r="B307" s="374"/>
      <c r="C307" s="374"/>
      <c r="D307" s="374"/>
      <c r="E307" s="355"/>
    </row>
    <row r="308" spans="1:5" ht="13.5" thickBot="1">
      <c r="A308" s="4"/>
      <c r="B308" s="354"/>
      <c r="C308" s="355"/>
      <c r="D308" s="13" t="s">
        <v>144</v>
      </c>
      <c r="E308" s="31">
        <v>1475.65</v>
      </c>
    </row>
    <row r="309" spans="1:5" ht="13.5" thickBot="1">
      <c r="A309" s="354"/>
      <c r="B309" s="374"/>
      <c r="C309" s="374"/>
      <c r="D309" s="374"/>
      <c r="E309" s="355"/>
    </row>
    <row r="310" spans="1:7" ht="13.5" thickBot="1">
      <c r="A310" s="4"/>
      <c r="B310" s="354"/>
      <c r="C310" s="355"/>
      <c r="D310" s="26" t="s">
        <v>187</v>
      </c>
      <c r="E310" s="32">
        <v>1384.05</v>
      </c>
      <c r="F310">
        <f>E310/2.0074</f>
        <v>689.4739463983261</v>
      </c>
      <c r="G310" s="144">
        <v>1455.97</v>
      </c>
    </row>
    <row r="311" spans="1:7" ht="13.5" thickBot="1">
      <c r="A311" s="4" t="s">
        <v>153</v>
      </c>
      <c r="B311" s="354"/>
      <c r="C311" s="355"/>
      <c r="D311" s="6" t="s">
        <v>154</v>
      </c>
      <c r="E311" s="7">
        <v>3.61</v>
      </c>
      <c r="F311">
        <f>E311/2.0074</f>
        <v>1.7983461193583739</v>
      </c>
      <c r="G311" s="144">
        <f>F311*2.1117</f>
        <v>3.797567500249078</v>
      </c>
    </row>
    <row r="312" spans="1:5" ht="13.5" thickBot="1">
      <c r="A312" s="30"/>
      <c r="B312" s="354"/>
      <c r="C312" s="355"/>
      <c r="D312" s="13" t="s">
        <v>155</v>
      </c>
      <c r="E312" s="31">
        <v>1387.66</v>
      </c>
    </row>
    <row r="313" spans="1:5" ht="13.5" thickBot="1">
      <c r="A313" s="354"/>
      <c r="B313" s="374"/>
      <c r="C313" s="374"/>
      <c r="D313" s="374"/>
      <c r="E313" s="355"/>
    </row>
    <row r="314" spans="1:5" ht="13.5" thickBot="1">
      <c r="A314" s="30"/>
      <c r="B314" s="354" t="s">
        <v>98</v>
      </c>
      <c r="C314" s="448"/>
      <c r="D314" s="8" t="s">
        <v>237</v>
      </c>
      <c r="E314" s="49"/>
    </row>
    <row r="315" spans="1:5" ht="13.5" thickBot="1">
      <c r="A315" s="354"/>
      <c r="B315" s="374"/>
      <c r="C315" s="374"/>
      <c r="D315" s="374"/>
      <c r="E315" s="355"/>
    </row>
    <row r="316" spans="1:5" ht="13.5" thickBot="1">
      <c r="A316" s="4"/>
      <c r="B316" s="354"/>
      <c r="C316" s="355"/>
      <c r="D316" s="6" t="s">
        <v>167</v>
      </c>
      <c r="E316" s="7">
        <v>138.77</v>
      </c>
    </row>
    <row r="317" spans="1:7" ht="13.5" thickBot="1">
      <c r="A317" s="4"/>
      <c r="B317" s="354"/>
      <c r="C317" s="355"/>
      <c r="D317" s="6" t="s">
        <v>160</v>
      </c>
      <c r="E317" s="7">
        <v>25.73</v>
      </c>
      <c r="F317">
        <f>E317/2.0074</f>
        <v>12.817574972601374</v>
      </c>
      <c r="G317" s="144">
        <f>F317*2.1117</f>
        <v>27.06687306964232</v>
      </c>
    </row>
    <row r="318" spans="1:5" ht="13.5" thickBot="1">
      <c r="A318" s="4"/>
      <c r="B318" s="354"/>
      <c r="C318" s="448"/>
      <c r="D318" s="13" t="s">
        <v>155</v>
      </c>
      <c r="E318" s="46">
        <v>164.5</v>
      </c>
    </row>
    <row r="319" spans="1:5" ht="13.5" thickBot="1">
      <c r="A319" s="354"/>
      <c r="B319" s="374"/>
      <c r="C319" s="374"/>
      <c r="D319" s="374"/>
      <c r="E319" s="355"/>
    </row>
    <row r="320" spans="1:5" ht="13.5" thickBot="1">
      <c r="A320" s="4"/>
      <c r="B320" s="354"/>
      <c r="C320" s="355"/>
      <c r="D320" s="13" t="s">
        <v>144</v>
      </c>
      <c r="E320" s="31">
        <v>1552.16</v>
      </c>
    </row>
    <row r="321" spans="1:5" ht="13.5" thickBot="1">
      <c r="A321" s="354"/>
      <c r="B321" s="374"/>
      <c r="C321" s="374"/>
      <c r="D321" s="374"/>
      <c r="E321" s="355"/>
    </row>
    <row r="322" spans="1:7" ht="13.5" thickBot="1">
      <c r="A322" s="4"/>
      <c r="B322" s="354"/>
      <c r="C322" s="355"/>
      <c r="D322" s="26" t="s">
        <v>188</v>
      </c>
      <c r="E322" s="32">
        <v>1453.6</v>
      </c>
      <c r="F322">
        <f>E322/2.0074</f>
        <v>724.1207532131115</v>
      </c>
      <c r="G322" s="144">
        <f>F322*2.1117</f>
        <v>1529.1257945601274</v>
      </c>
    </row>
    <row r="323" spans="1:7" ht="13.5" thickBot="1">
      <c r="A323" s="4" t="s">
        <v>153</v>
      </c>
      <c r="B323" s="354"/>
      <c r="C323" s="355"/>
      <c r="D323" s="6" t="s">
        <v>154</v>
      </c>
      <c r="E323" s="7">
        <v>3.61</v>
      </c>
      <c r="F323">
        <f>E323/2.0074</f>
        <v>1.7983461193583739</v>
      </c>
      <c r="G323" s="144">
        <f>F323*2.1117</f>
        <v>3.797567500249078</v>
      </c>
    </row>
    <row r="324" spans="1:5" ht="13.5" thickBot="1">
      <c r="A324" s="30"/>
      <c r="B324" s="354"/>
      <c r="C324" s="355"/>
      <c r="D324" s="13" t="s">
        <v>144</v>
      </c>
      <c r="E324" s="31">
        <v>1457.21</v>
      </c>
    </row>
    <row r="325" spans="1:5" ht="13.5" thickBot="1">
      <c r="A325" s="354"/>
      <c r="B325" s="374"/>
      <c r="C325" s="374"/>
      <c r="D325" s="374"/>
      <c r="E325" s="355"/>
    </row>
    <row r="326" spans="1:5" ht="13.5" thickBot="1">
      <c r="A326" s="30"/>
      <c r="B326" s="354" t="s">
        <v>98</v>
      </c>
      <c r="C326" s="448"/>
      <c r="D326" s="8" t="s">
        <v>238</v>
      </c>
      <c r="E326" s="49"/>
    </row>
    <row r="327" spans="1:5" ht="13.5" thickBot="1">
      <c r="A327" s="356"/>
      <c r="B327" s="358"/>
      <c r="C327" s="358"/>
      <c r="D327" s="358"/>
      <c r="E327" s="357"/>
    </row>
    <row r="328" spans="1:5" ht="13.5" thickBot="1">
      <c r="A328" s="4"/>
      <c r="B328" s="354"/>
      <c r="C328" s="355"/>
      <c r="D328" s="6" t="s">
        <v>167</v>
      </c>
      <c r="E328" s="7">
        <v>145.72</v>
      </c>
    </row>
    <row r="329" spans="1:7" ht="13.5" thickBot="1">
      <c r="A329" s="4"/>
      <c r="B329" s="354"/>
      <c r="C329" s="355"/>
      <c r="D329" s="6" t="s">
        <v>160</v>
      </c>
      <c r="E329" s="7">
        <v>25.73</v>
      </c>
      <c r="F329">
        <f>E329/2.0074</f>
        <v>12.817574972601374</v>
      </c>
      <c r="G329" s="144">
        <f>F329*2.1117</f>
        <v>27.06687306964232</v>
      </c>
    </row>
    <row r="330" spans="1:5" ht="13.5" thickBot="1">
      <c r="A330" s="4"/>
      <c r="B330" s="354"/>
      <c r="C330" s="448"/>
      <c r="D330" s="13" t="s">
        <v>155</v>
      </c>
      <c r="E330" s="46">
        <v>171.45</v>
      </c>
    </row>
    <row r="331" spans="1:5" ht="13.5" thickBot="1">
      <c r="A331" s="354"/>
      <c r="B331" s="374"/>
      <c r="C331" s="374"/>
      <c r="D331" s="374"/>
      <c r="E331" s="355"/>
    </row>
    <row r="332" spans="1:5" ht="13.5" thickBot="1">
      <c r="A332" s="4"/>
      <c r="B332" s="354"/>
      <c r="C332" s="355"/>
      <c r="D332" s="13" t="s">
        <v>144</v>
      </c>
      <c r="E332" s="31">
        <v>1628.66</v>
      </c>
    </row>
    <row r="333" spans="1:5" ht="13.5" thickBot="1">
      <c r="A333" s="354"/>
      <c r="B333" s="374"/>
      <c r="C333" s="374"/>
      <c r="D333" s="374"/>
      <c r="E333" s="355"/>
    </row>
    <row r="334" spans="1:7" ht="13.5" thickBot="1">
      <c r="A334" s="4"/>
      <c r="B334" s="354"/>
      <c r="C334" s="355"/>
      <c r="D334" s="26" t="s">
        <v>189</v>
      </c>
      <c r="E334" s="32">
        <v>1523.15</v>
      </c>
      <c r="F334">
        <f>E334/2.0074</f>
        <v>758.7675600278968</v>
      </c>
      <c r="G334" s="144">
        <f>F334*2.1117</f>
        <v>1602.2894565109098</v>
      </c>
    </row>
    <row r="335" spans="1:7" ht="13.5" thickBot="1">
      <c r="A335" s="4" t="s">
        <v>153</v>
      </c>
      <c r="B335" s="354"/>
      <c r="C335" s="355"/>
      <c r="D335" s="6" t="s">
        <v>154</v>
      </c>
      <c r="E335" s="7">
        <v>3.61</v>
      </c>
      <c r="F335">
        <f>E335/2.0074</f>
        <v>1.7983461193583739</v>
      </c>
      <c r="G335" s="144">
        <f>F335*2.1117</f>
        <v>3.797567500249078</v>
      </c>
    </row>
    <row r="336" spans="1:5" ht="13.5" thickBot="1">
      <c r="A336" s="30"/>
      <c r="B336" s="354"/>
      <c r="C336" s="355"/>
      <c r="D336" s="13" t="s">
        <v>144</v>
      </c>
      <c r="E336" s="31">
        <v>1526.76</v>
      </c>
    </row>
    <row r="337" spans="1:5" ht="13.5" thickBot="1">
      <c r="A337" s="354"/>
      <c r="B337" s="374"/>
      <c r="C337" s="374"/>
      <c r="D337" s="374"/>
      <c r="E337" s="355"/>
    </row>
    <row r="338" spans="1:5" ht="13.5" thickBot="1">
      <c r="A338" s="30"/>
      <c r="B338" s="354" t="s">
        <v>98</v>
      </c>
      <c r="C338" s="448"/>
      <c r="D338" s="8" t="s">
        <v>239</v>
      </c>
      <c r="E338" s="49"/>
    </row>
    <row r="339" spans="1:5" ht="13.5" thickBot="1">
      <c r="A339" s="354"/>
      <c r="B339" s="374"/>
      <c r="C339" s="374"/>
      <c r="D339" s="374"/>
      <c r="E339" s="355"/>
    </row>
    <row r="340" spans="1:5" ht="13.5" thickBot="1">
      <c r="A340" s="4"/>
      <c r="B340" s="354"/>
      <c r="C340" s="355"/>
      <c r="D340" s="6" t="s">
        <v>167</v>
      </c>
      <c r="E340" s="7">
        <v>152.68</v>
      </c>
    </row>
    <row r="341" spans="1:7" ht="13.5" thickBot="1">
      <c r="A341" s="4"/>
      <c r="B341" s="354"/>
      <c r="C341" s="355"/>
      <c r="D341" s="6" t="s">
        <v>160</v>
      </c>
      <c r="E341" s="7">
        <v>25.73</v>
      </c>
      <c r="F341">
        <f>E341/2.0074</f>
        <v>12.817574972601374</v>
      </c>
      <c r="G341" s="144">
        <f>F341*2.1117</f>
        <v>27.06687306964232</v>
      </c>
    </row>
    <row r="342" spans="1:5" ht="13.5" thickBot="1">
      <c r="A342" s="4"/>
      <c r="B342" s="354"/>
      <c r="C342" s="355"/>
      <c r="D342" s="13" t="s">
        <v>155</v>
      </c>
      <c r="E342" s="14">
        <v>178.41</v>
      </c>
    </row>
    <row r="343" spans="1:5" ht="13.5" thickBot="1">
      <c r="A343" s="354"/>
      <c r="B343" s="374"/>
      <c r="C343" s="374"/>
      <c r="D343" s="374"/>
      <c r="E343" s="355"/>
    </row>
    <row r="344" spans="1:5" ht="13.5" thickBot="1">
      <c r="A344" s="4"/>
      <c r="B344" s="354"/>
      <c r="C344" s="355"/>
      <c r="D344" s="13" t="s">
        <v>144</v>
      </c>
      <c r="E344" s="31">
        <v>1705.17</v>
      </c>
    </row>
    <row r="345" spans="1:5" ht="13.5" thickBot="1">
      <c r="A345" s="354"/>
      <c r="B345" s="374"/>
      <c r="C345" s="374"/>
      <c r="D345" s="374"/>
      <c r="E345" s="355"/>
    </row>
    <row r="346" spans="1:7" ht="13.5" thickBot="1">
      <c r="A346" s="4"/>
      <c r="B346" s="354"/>
      <c r="C346" s="355"/>
      <c r="D346" s="26" t="s">
        <v>190</v>
      </c>
      <c r="E346" s="32">
        <v>1592.71</v>
      </c>
      <c r="F346">
        <f>E346/2.0074</f>
        <v>793.4193484108797</v>
      </c>
      <c r="G346" s="144">
        <f>F346*2.1117</f>
        <v>1675.4636380392546</v>
      </c>
    </row>
    <row r="347" spans="1:7" ht="13.5" thickBot="1">
      <c r="A347" s="4" t="s">
        <v>153</v>
      </c>
      <c r="B347" s="354"/>
      <c r="C347" s="355"/>
      <c r="D347" s="6" t="s">
        <v>154</v>
      </c>
      <c r="E347" s="7">
        <v>3.61</v>
      </c>
      <c r="F347">
        <f>E347/2.0074</f>
        <v>1.7983461193583739</v>
      </c>
      <c r="G347" s="144">
        <f>F347*2.1117</f>
        <v>3.797567500249078</v>
      </c>
    </row>
    <row r="348" spans="1:5" ht="13.5" thickBot="1">
      <c r="A348" s="30"/>
      <c r="B348" s="354"/>
      <c r="C348" s="355"/>
      <c r="D348" s="13" t="s">
        <v>144</v>
      </c>
      <c r="E348" s="31">
        <v>1596.32</v>
      </c>
    </row>
    <row r="349" spans="1:5" ht="13.5" thickBot="1">
      <c r="A349" s="354"/>
      <c r="B349" s="374"/>
      <c r="C349" s="374"/>
      <c r="D349" s="374"/>
      <c r="E349" s="355"/>
    </row>
    <row r="350" spans="1:5" ht="13.5" thickBot="1">
      <c r="A350" s="30"/>
      <c r="B350" s="354" t="s">
        <v>98</v>
      </c>
      <c r="C350" s="448"/>
      <c r="D350" s="8" t="s">
        <v>240</v>
      </c>
      <c r="E350" s="49"/>
    </row>
    <row r="351" spans="1:5" ht="13.5" thickBot="1">
      <c r="A351" s="354"/>
      <c r="B351" s="374"/>
      <c r="C351" s="374"/>
      <c r="D351" s="374"/>
      <c r="E351" s="355"/>
    </row>
    <row r="352" spans="1:5" ht="13.5" thickBot="1">
      <c r="A352" s="4"/>
      <c r="B352" s="354"/>
      <c r="C352" s="355"/>
      <c r="D352" s="6" t="s">
        <v>167</v>
      </c>
      <c r="E352" s="7">
        <v>159.63</v>
      </c>
    </row>
    <row r="353" spans="1:7" ht="13.5" thickBot="1">
      <c r="A353" s="4"/>
      <c r="B353" s="354"/>
      <c r="C353" s="355"/>
      <c r="D353" s="6" t="s">
        <v>160</v>
      </c>
      <c r="E353" s="7">
        <v>25.73</v>
      </c>
      <c r="F353">
        <f>E353/2.0074</f>
        <v>12.817574972601374</v>
      </c>
      <c r="G353" s="144">
        <f>F353*2.1117</f>
        <v>27.06687306964232</v>
      </c>
    </row>
    <row r="354" spans="1:5" ht="13.5" thickBot="1">
      <c r="A354" s="4"/>
      <c r="B354" s="354"/>
      <c r="C354" s="355"/>
      <c r="D354" s="13" t="s">
        <v>155</v>
      </c>
      <c r="E354" s="14">
        <v>185.36</v>
      </c>
    </row>
    <row r="355" spans="1:5" ht="13.5" thickBot="1">
      <c r="A355" s="354"/>
      <c r="B355" s="374"/>
      <c r="C355" s="374"/>
      <c r="D355" s="374"/>
      <c r="E355" s="355"/>
    </row>
    <row r="356" spans="1:5" ht="13.5" thickBot="1">
      <c r="A356" s="4"/>
      <c r="B356" s="354"/>
      <c r="C356" s="355"/>
      <c r="D356" s="13" t="s">
        <v>144</v>
      </c>
      <c r="E356" s="31">
        <v>1781.68</v>
      </c>
    </row>
    <row r="357" spans="1:5" ht="13.5" thickBot="1">
      <c r="A357" s="354"/>
      <c r="B357" s="374"/>
      <c r="C357" s="374"/>
      <c r="D357" s="374"/>
      <c r="E357" s="355"/>
    </row>
    <row r="358" spans="1:7" ht="13.5" thickBot="1">
      <c r="A358" s="4"/>
      <c r="B358" s="354"/>
      <c r="C358" s="355"/>
      <c r="D358" s="26" t="s">
        <v>191</v>
      </c>
      <c r="E358" s="32">
        <v>1662.25</v>
      </c>
      <c r="F358">
        <f>E358/2.0074</f>
        <v>828.0611736574673</v>
      </c>
      <c r="G358" s="144">
        <f>F358*2.1117</f>
        <v>1748.6167804124736</v>
      </c>
    </row>
    <row r="359" spans="1:7" ht="13.5" thickBot="1">
      <c r="A359" s="4" t="s">
        <v>153</v>
      </c>
      <c r="B359" s="354"/>
      <c r="C359" s="355"/>
      <c r="D359" s="6" t="s">
        <v>154</v>
      </c>
      <c r="E359" s="7">
        <v>3.61</v>
      </c>
      <c r="F359">
        <f>E359/2.0074</f>
        <v>1.7983461193583739</v>
      </c>
      <c r="G359" s="144">
        <f>F359*2.1117</f>
        <v>3.797567500249078</v>
      </c>
    </row>
    <row r="360" spans="1:5" ht="13.5" thickBot="1">
      <c r="A360" s="30"/>
      <c r="B360" s="354"/>
      <c r="C360" s="355"/>
      <c r="D360" s="13" t="s">
        <v>155</v>
      </c>
      <c r="E360" s="31">
        <v>1665.87</v>
      </c>
    </row>
    <row r="361" spans="1:5" ht="13.5" thickBot="1">
      <c r="A361" s="354"/>
      <c r="B361" s="374"/>
      <c r="C361" s="374"/>
      <c r="D361" s="374"/>
      <c r="E361" s="355"/>
    </row>
    <row r="362" spans="1:5" ht="13.5" thickBot="1">
      <c r="A362" s="30"/>
      <c r="B362" s="354" t="s">
        <v>98</v>
      </c>
      <c r="C362" s="448"/>
      <c r="D362" s="8" t="s">
        <v>241</v>
      </c>
      <c r="E362" s="49"/>
    </row>
    <row r="363" spans="1:5" ht="13.5" thickBot="1">
      <c r="A363" s="354"/>
      <c r="B363" s="374"/>
      <c r="C363" s="374"/>
      <c r="D363" s="374"/>
      <c r="E363" s="355"/>
    </row>
    <row r="364" spans="1:5" ht="13.5" thickBot="1">
      <c r="A364" s="4"/>
      <c r="B364" s="354"/>
      <c r="C364" s="355"/>
      <c r="D364" s="6" t="s">
        <v>167</v>
      </c>
      <c r="E364" s="7">
        <v>166.59</v>
      </c>
    </row>
    <row r="365" spans="1:7" ht="13.5" thickBot="1">
      <c r="A365" s="4"/>
      <c r="B365" s="354"/>
      <c r="C365" s="355"/>
      <c r="D365" s="6" t="s">
        <v>160</v>
      </c>
      <c r="E365" s="7">
        <v>25.73</v>
      </c>
      <c r="F365">
        <f>E365/2.0074</f>
        <v>12.817574972601374</v>
      </c>
      <c r="G365" s="144">
        <f>F365*2.1117</f>
        <v>27.06687306964232</v>
      </c>
    </row>
    <row r="366" spans="1:5" ht="13.5" thickBot="1">
      <c r="A366" s="4"/>
      <c r="B366" s="354"/>
      <c r="C366" s="448"/>
      <c r="D366" s="13" t="s">
        <v>155</v>
      </c>
      <c r="E366" s="46">
        <v>192.32</v>
      </c>
    </row>
    <row r="367" spans="1:5" ht="13.5" thickBot="1">
      <c r="A367" s="354"/>
      <c r="B367" s="374"/>
      <c r="C367" s="374"/>
      <c r="D367" s="374"/>
      <c r="E367" s="355"/>
    </row>
    <row r="368" spans="1:5" ht="13.5" thickBot="1">
      <c r="A368" s="4"/>
      <c r="B368" s="354"/>
      <c r="C368" s="355"/>
      <c r="D368" s="13" t="s">
        <v>144</v>
      </c>
      <c r="E368" s="31">
        <v>1858.19</v>
      </c>
    </row>
    <row r="369" spans="1:5" ht="13.5" thickBot="1">
      <c r="A369" s="354"/>
      <c r="B369" s="374"/>
      <c r="C369" s="374"/>
      <c r="D369" s="374"/>
      <c r="E369" s="355"/>
    </row>
    <row r="370" spans="1:7" ht="13.5" thickBot="1">
      <c r="A370" s="4"/>
      <c r="B370" s="354"/>
      <c r="C370" s="355"/>
      <c r="D370" s="26" t="s">
        <v>192</v>
      </c>
      <c r="E370" s="32">
        <v>1731.81</v>
      </c>
      <c r="F370">
        <f>E370/2.0074</f>
        <v>862.7129620404503</v>
      </c>
      <c r="G370" s="144">
        <f>F370*2.1117</f>
        <v>1821.7909619408188</v>
      </c>
    </row>
    <row r="371" spans="1:7" ht="13.5" thickBot="1">
      <c r="A371" s="4" t="s">
        <v>153</v>
      </c>
      <c r="B371" s="354"/>
      <c r="C371" s="355"/>
      <c r="D371" s="6" t="s">
        <v>154</v>
      </c>
      <c r="E371" s="7">
        <v>3.61</v>
      </c>
      <c r="F371">
        <f>E371/2.0074</f>
        <v>1.7983461193583739</v>
      </c>
      <c r="G371" s="144">
        <f>F371*2.1117</f>
        <v>3.797567500249078</v>
      </c>
    </row>
    <row r="372" spans="1:5" ht="13.5" thickBot="1">
      <c r="A372" s="30"/>
      <c r="B372" s="354"/>
      <c r="C372" s="355"/>
      <c r="D372" s="13" t="s">
        <v>155</v>
      </c>
      <c r="E372" s="31">
        <v>1735.42</v>
      </c>
    </row>
    <row r="373" spans="1:5" ht="13.5" thickBot="1">
      <c r="A373" s="354"/>
      <c r="B373" s="374"/>
      <c r="C373" s="374"/>
      <c r="D373" s="374"/>
      <c r="E373" s="355"/>
    </row>
    <row r="374" spans="1:5" ht="13.5" thickBot="1">
      <c r="A374" s="30"/>
      <c r="B374" s="354" t="s">
        <v>98</v>
      </c>
      <c r="C374" s="448"/>
      <c r="D374" s="8" t="s">
        <v>242</v>
      </c>
      <c r="E374" s="49"/>
    </row>
    <row r="375" spans="1:5" ht="13.5" thickBot="1">
      <c r="A375" s="354"/>
      <c r="B375" s="374"/>
      <c r="C375" s="374"/>
      <c r="D375" s="374"/>
      <c r="E375" s="355"/>
    </row>
    <row r="376" spans="1:5" ht="13.5" thickBot="1">
      <c r="A376" s="4"/>
      <c r="B376" s="354"/>
      <c r="C376" s="355"/>
      <c r="D376" s="6" t="s">
        <v>167</v>
      </c>
      <c r="E376" s="7">
        <v>173.54</v>
      </c>
    </row>
    <row r="377" spans="1:7" ht="13.5" thickBot="1">
      <c r="A377" s="4"/>
      <c r="B377" s="354"/>
      <c r="C377" s="355"/>
      <c r="D377" s="6" t="s">
        <v>160</v>
      </c>
      <c r="E377" s="7">
        <v>25.73</v>
      </c>
      <c r="F377">
        <f>E377/2.0074</f>
        <v>12.817574972601374</v>
      </c>
      <c r="G377" s="144">
        <f>F377*2.1117</f>
        <v>27.06687306964232</v>
      </c>
    </row>
    <row r="378" spans="1:5" ht="13.5" thickBot="1">
      <c r="A378" s="4"/>
      <c r="B378" s="354"/>
      <c r="C378" s="355"/>
      <c r="D378" s="13" t="s">
        <v>155</v>
      </c>
      <c r="E378" s="14">
        <v>199.27</v>
      </c>
    </row>
    <row r="379" spans="1:5" ht="13.5" thickBot="1">
      <c r="A379" s="354"/>
      <c r="B379" s="374"/>
      <c r="C379" s="374"/>
      <c r="D379" s="374"/>
      <c r="E379" s="355"/>
    </row>
    <row r="380" spans="1:5" ht="13.5" thickBot="1">
      <c r="A380" s="4"/>
      <c r="B380" s="354"/>
      <c r="C380" s="355"/>
      <c r="D380" s="13" t="s">
        <v>144</v>
      </c>
      <c r="E380" s="31">
        <v>1934.69</v>
      </c>
    </row>
    <row r="381" spans="1:5" ht="13.5" thickBot="1">
      <c r="A381" s="354"/>
      <c r="B381" s="374"/>
      <c r="C381" s="374"/>
      <c r="D381" s="374"/>
      <c r="E381" s="355"/>
    </row>
    <row r="382" spans="1:7" ht="13.5" thickBot="1">
      <c r="A382" s="4"/>
      <c r="B382" s="354"/>
      <c r="C382" s="355"/>
      <c r="D382" s="26" t="s">
        <v>193</v>
      </c>
      <c r="E382" s="32">
        <v>1801.36</v>
      </c>
      <c r="F382">
        <f>E382/2.0074</f>
        <v>897.3597688552355</v>
      </c>
      <c r="G382" s="144">
        <f>F382*2.1117</f>
        <v>1894.9546238916007</v>
      </c>
    </row>
    <row r="383" spans="1:7" ht="13.5" thickBot="1">
      <c r="A383" s="4" t="s">
        <v>153</v>
      </c>
      <c r="B383" s="354"/>
      <c r="C383" s="355"/>
      <c r="D383" s="6" t="s">
        <v>154</v>
      </c>
      <c r="E383" s="7">
        <v>3.61</v>
      </c>
      <c r="F383">
        <f>E383/2.0074</f>
        <v>1.7983461193583739</v>
      </c>
      <c r="G383" s="144">
        <f>F383*2.1117</f>
        <v>3.797567500249078</v>
      </c>
    </row>
    <row r="384" spans="1:5" ht="13.5" thickBot="1">
      <c r="A384" s="30"/>
      <c r="B384" s="354"/>
      <c r="C384" s="355"/>
      <c r="D384" s="13" t="s">
        <v>155</v>
      </c>
      <c r="E384" s="31">
        <v>1804.97</v>
      </c>
    </row>
    <row r="385" spans="1:5" ht="13.5" thickBot="1">
      <c r="A385" s="354"/>
      <c r="B385" s="374"/>
      <c r="C385" s="374"/>
      <c r="D385" s="374"/>
      <c r="E385" s="355"/>
    </row>
    <row r="386" spans="1:5" ht="13.5" thickBot="1">
      <c r="A386" s="30"/>
      <c r="B386" s="354" t="s">
        <v>98</v>
      </c>
      <c r="C386" s="448"/>
      <c r="D386" s="375" t="s">
        <v>243</v>
      </c>
      <c r="E386" s="355"/>
    </row>
    <row r="387" spans="1:5" ht="13.5" thickBot="1">
      <c r="A387" s="354"/>
      <c r="B387" s="374"/>
      <c r="C387" s="374"/>
      <c r="D387" s="374"/>
      <c r="E387" s="355"/>
    </row>
    <row r="388" spans="1:5" ht="13.5" thickBot="1">
      <c r="A388" s="4"/>
      <c r="B388" s="354"/>
      <c r="C388" s="355"/>
      <c r="D388" s="6" t="s">
        <v>167</v>
      </c>
      <c r="E388" s="7">
        <v>180.5</v>
      </c>
    </row>
    <row r="389" spans="1:7" ht="13.5" thickBot="1">
      <c r="A389" s="4"/>
      <c r="B389" s="354"/>
      <c r="C389" s="355"/>
      <c r="D389" s="6" t="s">
        <v>160</v>
      </c>
      <c r="E389" s="7">
        <v>25.73</v>
      </c>
      <c r="F389">
        <f>E389/2.0074</f>
        <v>12.817574972601374</v>
      </c>
      <c r="G389" s="144">
        <f>F389*2.1117</f>
        <v>27.06687306964232</v>
      </c>
    </row>
    <row r="390" spans="1:5" ht="13.5" thickBot="1">
      <c r="A390" s="4"/>
      <c r="B390" s="354"/>
      <c r="C390" s="448"/>
      <c r="D390" s="13" t="s">
        <v>155</v>
      </c>
      <c r="E390" s="46">
        <v>206.23</v>
      </c>
    </row>
    <row r="391" spans="1:5" ht="13.5" thickBot="1">
      <c r="A391" s="354"/>
      <c r="B391" s="374"/>
      <c r="C391" s="374"/>
      <c r="D391" s="374"/>
      <c r="E391" s="355"/>
    </row>
    <row r="392" spans="1:5" ht="13.5" thickBot="1">
      <c r="A392" s="4"/>
      <c r="B392" s="354"/>
      <c r="C392" s="355"/>
      <c r="D392" s="13" t="s">
        <v>144</v>
      </c>
      <c r="E392" s="31">
        <v>2011.2</v>
      </c>
    </row>
    <row r="393" spans="1:5" ht="13.5" thickBot="1">
      <c r="A393" s="354"/>
      <c r="B393" s="374"/>
      <c r="C393" s="374"/>
      <c r="D393" s="374"/>
      <c r="E393" s="355"/>
    </row>
    <row r="394" spans="1:7" ht="13.5" thickBot="1">
      <c r="A394" s="4"/>
      <c r="B394" s="354"/>
      <c r="C394" s="355"/>
      <c r="D394" s="26" t="s">
        <v>194</v>
      </c>
      <c r="E394" s="32">
        <v>1905.68</v>
      </c>
      <c r="F394">
        <f>E394/2.0074</f>
        <v>949.3274882933148</v>
      </c>
      <c r="G394" s="144">
        <v>2004.7</v>
      </c>
    </row>
    <row r="395" spans="1:7" ht="13.5" thickBot="1">
      <c r="A395" s="4" t="s">
        <v>153</v>
      </c>
      <c r="B395" s="354"/>
      <c r="C395" s="355"/>
      <c r="D395" s="6" t="s">
        <v>154</v>
      </c>
      <c r="E395" s="7">
        <v>3.61</v>
      </c>
      <c r="F395">
        <f>E395/2.0074</f>
        <v>1.7983461193583739</v>
      </c>
      <c r="G395" s="144">
        <f>F395*2.1117</f>
        <v>3.797567500249078</v>
      </c>
    </row>
    <row r="396" spans="1:5" ht="13.5" thickBot="1">
      <c r="A396" s="30"/>
      <c r="B396" s="354"/>
      <c r="C396" s="355"/>
      <c r="D396" s="13" t="s">
        <v>155</v>
      </c>
      <c r="E396" s="31">
        <v>1909.29</v>
      </c>
    </row>
    <row r="397" spans="1:5" ht="13.5" thickBot="1">
      <c r="A397" s="354"/>
      <c r="B397" s="374"/>
      <c r="C397" s="374"/>
      <c r="D397" s="374"/>
      <c r="E397" s="355"/>
    </row>
    <row r="398" spans="1:5" ht="13.5" thickBot="1">
      <c r="A398" s="30"/>
      <c r="B398" s="354" t="s">
        <v>98</v>
      </c>
      <c r="C398" s="448"/>
      <c r="D398" s="8" t="s">
        <v>244</v>
      </c>
      <c r="E398" s="49"/>
    </row>
    <row r="399" spans="1:5" ht="13.5" thickBot="1">
      <c r="A399" s="354"/>
      <c r="B399" s="374"/>
      <c r="C399" s="374"/>
      <c r="D399" s="374"/>
      <c r="E399" s="355"/>
    </row>
    <row r="400" spans="1:5" ht="13.5" thickBot="1">
      <c r="A400" s="4"/>
      <c r="B400" s="354"/>
      <c r="C400" s="355"/>
      <c r="D400" s="6" t="s">
        <v>167</v>
      </c>
      <c r="E400" s="7">
        <v>190.93</v>
      </c>
    </row>
    <row r="401" spans="1:7" ht="13.5" thickBot="1">
      <c r="A401" s="4"/>
      <c r="B401" s="354"/>
      <c r="C401" s="355"/>
      <c r="D401" s="6" t="s">
        <v>160</v>
      </c>
      <c r="E401" s="7">
        <v>25.73</v>
      </c>
      <c r="F401">
        <f>E401/2.0074</f>
        <v>12.817574972601374</v>
      </c>
      <c r="G401" s="144">
        <f>F401*2.1117</f>
        <v>27.06687306964232</v>
      </c>
    </row>
    <row r="402" spans="1:5" ht="13.5" thickBot="1">
      <c r="A402" s="4"/>
      <c r="B402" s="354"/>
      <c r="C402" s="448"/>
      <c r="D402" s="13" t="s">
        <v>155</v>
      </c>
      <c r="E402" s="46">
        <v>216.66</v>
      </c>
    </row>
    <row r="403" spans="1:5" ht="13.5" thickBot="1">
      <c r="A403" s="354"/>
      <c r="B403" s="374"/>
      <c r="C403" s="374"/>
      <c r="D403" s="374"/>
      <c r="E403" s="355"/>
    </row>
    <row r="404" spans="1:5" ht="13.5" thickBot="1">
      <c r="A404" s="4"/>
      <c r="B404" s="354"/>
      <c r="C404" s="355"/>
      <c r="D404" s="13" t="s">
        <v>144</v>
      </c>
      <c r="E404" s="31">
        <v>2125.95</v>
      </c>
    </row>
    <row r="405" spans="1:5" ht="13.5" thickBot="1">
      <c r="A405" s="354"/>
      <c r="B405" s="374"/>
      <c r="C405" s="374"/>
      <c r="D405" s="374"/>
      <c r="E405" s="355"/>
    </row>
    <row r="406" spans="1:7" ht="13.5" thickBot="1">
      <c r="A406" s="4"/>
      <c r="B406" s="354"/>
      <c r="C406" s="355"/>
      <c r="D406" s="26" t="s">
        <v>195</v>
      </c>
      <c r="E406" s="32">
        <v>2044.79</v>
      </c>
      <c r="F406">
        <f>E406/2.0074</f>
        <v>1018.6260834910829</v>
      </c>
      <c r="G406" s="144">
        <f>F406*2.1117</f>
        <v>2151.03270050812</v>
      </c>
    </row>
    <row r="407" spans="1:7" ht="13.5" thickBot="1">
      <c r="A407" s="4" t="s">
        <v>153</v>
      </c>
      <c r="B407" s="354"/>
      <c r="C407" s="355"/>
      <c r="D407" s="6" t="s">
        <v>154</v>
      </c>
      <c r="E407" s="7">
        <v>3.61</v>
      </c>
      <c r="F407">
        <f>E407/2.0074</f>
        <v>1.7983461193583739</v>
      </c>
      <c r="G407" s="144">
        <f>F407*2.1117</f>
        <v>3.797567500249078</v>
      </c>
    </row>
    <row r="408" spans="1:5" ht="13.5" thickBot="1">
      <c r="A408" s="30"/>
      <c r="B408" s="354"/>
      <c r="C408" s="355"/>
      <c r="D408" s="13" t="s">
        <v>155</v>
      </c>
      <c r="E408" s="31">
        <v>2048.39</v>
      </c>
    </row>
    <row r="409" spans="1:5" ht="13.5" thickBot="1">
      <c r="A409" s="354"/>
      <c r="B409" s="374"/>
      <c r="C409" s="374"/>
      <c r="D409" s="374"/>
      <c r="E409" s="355"/>
    </row>
    <row r="410" spans="1:5" ht="13.5" thickBot="1">
      <c r="A410" s="30"/>
      <c r="B410" s="354" t="s">
        <v>98</v>
      </c>
      <c r="C410" s="448"/>
      <c r="D410" s="8" t="s">
        <v>245</v>
      </c>
      <c r="E410" s="49"/>
    </row>
    <row r="411" spans="1:5" ht="13.5" thickBot="1">
      <c r="A411" s="354"/>
      <c r="B411" s="374"/>
      <c r="C411" s="374"/>
      <c r="D411" s="374"/>
      <c r="E411" s="355"/>
    </row>
    <row r="412" spans="1:5" ht="13.5" thickBot="1">
      <c r="A412" s="4"/>
      <c r="B412" s="354"/>
      <c r="C412" s="355"/>
      <c r="D412" s="6" t="s">
        <v>167</v>
      </c>
      <c r="E412" s="7">
        <v>204.84</v>
      </c>
    </row>
    <row r="413" spans="1:7" ht="13.5" thickBot="1">
      <c r="A413" s="4"/>
      <c r="B413" s="354"/>
      <c r="C413" s="355"/>
      <c r="D413" s="6" t="s">
        <v>160</v>
      </c>
      <c r="E413" s="7">
        <v>25.73</v>
      </c>
      <c r="F413">
        <f>E413/2.0074</f>
        <v>12.817574972601374</v>
      </c>
      <c r="G413" s="144">
        <f>F413*2.1117</f>
        <v>27.06687306964232</v>
      </c>
    </row>
    <row r="414" spans="1:5" ht="13.5" thickBot="1">
      <c r="A414" s="4"/>
      <c r="B414" s="354"/>
      <c r="C414" s="355"/>
      <c r="D414" s="13" t="s">
        <v>155</v>
      </c>
      <c r="E414" s="14">
        <v>230.57</v>
      </c>
    </row>
    <row r="415" spans="1:5" ht="13.5" thickBot="1">
      <c r="A415" s="354"/>
      <c r="B415" s="374"/>
      <c r="C415" s="374"/>
      <c r="D415" s="374"/>
      <c r="E415" s="355"/>
    </row>
    <row r="416" spans="1:5" ht="13.5" thickBot="1">
      <c r="A416" s="4"/>
      <c r="B416" s="354"/>
      <c r="C416" s="355"/>
      <c r="D416" s="13" t="s">
        <v>144</v>
      </c>
      <c r="E416" s="31">
        <v>2278.96</v>
      </c>
    </row>
    <row r="417" spans="1:5" ht="13.5" thickBot="1">
      <c r="A417" s="354"/>
      <c r="B417" s="374"/>
      <c r="C417" s="374"/>
      <c r="D417" s="374"/>
      <c r="E417" s="355"/>
    </row>
    <row r="418" spans="1:7" ht="13.5" thickBot="1">
      <c r="A418" s="4"/>
      <c r="B418" s="354"/>
      <c r="C418" s="355"/>
      <c r="D418" s="26" t="s">
        <v>196</v>
      </c>
      <c r="E418" s="32">
        <v>2183.88</v>
      </c>
      <c r="F418">
        <f>E418/2.0074</f>
        <v>1087.9147155524558</v>
      </c>
      <c r="G418" s="144">
        <f>F418*2.1117</f>
        <v>2297.349504832121</v>
      </c>
    </row>
    <row r="419" spans="1:7" ht="13.5" thickBot="1">
      <c r="A419" s="4" t="s">
        <v>153</v>
      </c>
      <c r="B419" s="354"/>
      <c r="C419" s="355"/>
      <c r="D419" s="6" t="s">
        <v>154</v>
      </c>
      <c r="E419" s="7">
        <v>3.61</v>
      </c>
      <c r="F419">
        <f>E419/2.0074</f>
        <v>1.7983461193583739</v>
      </c>
      <c r="G419" s="144">
        <f>F419*2.1117</f>
        <v>3.797567500249078</v>
      </c>
    </row>
    <row r="420" spans="1:5" ht="13.5" thickBot="1">
      <c r="A420" s="30"/>
      <c r="B420" s="354"/>
      <c r="C420" s="355"/>
      <c r="D420" s="13" t="s">
        <v>144</v>
      </c>
      <c r="E420" s="31">
        <v>2187.49</v>
      </c>
    </row>
    <row r="421" spans="1:5" ht="13.5" thickBot="1">
      <c r="A421" s="354"/>
      <c r="B421" s="374"/>
      <c r="C421" s="374"/>
      <c r="D421" s="374"/>
      <c r="E421" s="355"/>
    </row>
    <row r="422" spans="1:5" ht="13.5" thickBot="1">
      <c r="A422" s="30"/>
      <c r="B422" s="354" t="s">
        <v>98</v>
      </c>
      <c r="C422" s="448"/>
      <c r="D422" s="8" t="s">
        <v>246</v>
      </c>
      <c r="E422" s="49"/>
    </row>
    <row r="423" spans="1:5" ht="13.5" thickBot="1">
      <c r="A423" s="354"/>
      <c r="B423" s="374"/>
      <c r="C423" s="374"/>
      <c r="D423" s="374"/>
      <c r="E423" s="355"/>
    </row>
    <row r="424" spans="1:5" ht="13.5" thickBot="1">
      <c r="A424" s="4"/>
      <c r="B424" s="354"/>
      <c r="C424" s="355"/>
      <c r="D424" s="6" t="s">
        <v>167</v>
      </c>
      <c r="E424" s="7">
        <v>218.75</v>
      </c>
    </row>
    <row r="425" spans="1:7" ht="13.5" thickBot="1">
      <c r="A425" s="4"/>
      <c r="B425" s="354"/>
      <c r="C425" s="355"/>
      <c r="D425" s="6" t="s">
        <v>160</v>
      </c>
      <c r="E425" s="7">
        <v>25.73</v>
      </c>
      <c r="F425">
        <f>E425/2.0074</f>
        <v>12.817574972601374</v>
      </c>
      <c r="G425" s="144">
        <f>F425*2.1117</f>
        <v>27.06687306964232</v>
      </c>
    </row>
    <row r="426" spans="1:5" ht="13.5" thickBot="1">
      <c r="A426" s="4"/>
      <c r="B426" s="354"/>
      <c r="C426" s="355"/>
      <c r="D426" s="13" t="s">
        <v>155</v>
      </c>
      <c r="E426" s="14">
        <v>244.48</v>
      </c>
    </row>
    <row r="427" spans="1:5" ht="13.5" thickBot="1">
      <c r="A427" s="354"/>
      <c r="B427" s="374"/>
      <c r="C427" s="374"/>
      <c r="D427" s="374"/>
      <c r="E427" s="355"/>
    </row>
    <row r="428" spans="1:5" ht="13.5" thickBot="1">
      <c r="A428" s="4"/>
      <c r="B428" s="354"/>
      <c r="C428" s="355"/>
      <c r="D428" s="13" t="s">
        <v>144</v>
      </c>
      <c r="E428" s="31">
        <v>2431.97</v>
      </c>
    </row>
    <row r="429" spans="1:5" ht="13.5" thickBot="1">
      <c r="A429" s="354"/>
      <c r="B429" s="374"/>
      <c r="C429" s="374"/>
      <c r="D429" s="374"/>
      <c r="E429" s="355"/>
    </row>
    <row r="430" spans="1:7" ht="13.5" thickBot="1">
      <c r="A430" s="4"/>
      <c r="B430" s="354"/>
      <c r="C430" s="355"/>
      <c r="D430" s="26" t="s">
        <v>197</v>
      </c>
      <c r="E430" s="32">
        <v>2322.98</v>
      </c>
      <c r="F430">
        <f>E430/2.0074</f>
        <v>1157.2083291820265</v>
      </c>
      <c r="G430" s="144">
        <f>F430*2.1117</f>
        <v>2443.6768287336854</v>
      </c>
    </row>
    <row r="431" spans="1:7" ht="13.5" thickBot="1">
      <c r="A431" s="4" t="s">
        <v>153</v>
      </c>
      <c r="B431" s="354"/>
      <c r="C431" s="355"/>
      <c r="D431" s="6" t="s">
        <v>154</v>
      </c>
      <c r="E431" s="7">
        <v>3.61</v>
      </c>
      <c r="F431">
        <f>E431/2.0074</f>
        <v>1.7983461193583739</v>
      </c>
      <c r="G431" s="144">
        <f>F431*2.1117</f>
        <v>3.797567500249078</v>
      </c>
    </row>
    <row r="432" spans="1:5" ht="13.5" thickBot="1">
      <c r="A432" s="30"/>
      <c r="B432" s="354"/>
      <c r="C432" s="355"/>
      <c r="D432" s="13" t="s">
        <v>155</v>
      </c>
      <c r="E432" s="31">
        <v>2326.6</v>
      </c>
    </row>
    <row r="433" spans="1:5" ht="13.5" thickBot="1">
      <c r="A433" s="354"/>
      <c r="B433" s="374"/>
      <c r="C433" s="374"/>
      <c r="D433" s="374"/>
      <c r="E433" s="355"/>
    </row>
    <row r="434" spans="1:5" ht="13.5" thickBot="1">
      <c r="A434" s="30"/>
      <c r="B434" s="354" t="s">
        <v>98</v>
      </c>
      <c r="C434" s="448"/>
      <c r="D434" s="8" t="s">
        <v>198</v>
      </c>
      <c r="E434" s="49"/>
    </row>
    <row r="435" spans="1:5" ht="13.5" thickBot="1">
      <c r="A435" s="354"/>
      <c r="B435" s="374"/>
      <c r="C435" s="374"/>
      <c r="D435" s="374"/>
      <c r="E435" s="355"/>
    </row>
    <row r="436" spans="1:5" ht="13.5" thickBot="1">
      <c r="A436" s="4"/>
      <c r="B436" s="354"/>
      <c r="C436" s="355"/>
      <c r="D436" s="6" t="s">
        <v>167</v>
      </c>
      <c r="E436" s="7">
        <v>232.66</v>
      </c>
    </row>
    <row r="437" spans="1:7" ht="13.5" thickBot="1">
      <c r="A437" s="4"/>
      <c r="B437" s="354"/>
      <c r="C437" s="355"/>
      <c r="D437" s="6" t="s">
        <v>160</v>
      </c>
      <c r="E437" s="7">
        <v>25.73</v>
      </c>
      <c r="F437">
        <f>E437/2.0074</f>
        <v>12.817574972601374</v>
      </c>
      <c r="G437" s="144">
        <f>F437*2.1117</f>
        <v>27.06687306964232</v>
      </c>
    </row>
    <row r="438" spans="1:5" ht="13.5" thickBot="1">
      <c r="A438" s="4"/>
      <c r="B438" s="354"/>
      <c r="C438" s="355"/>
      <c r="D438" s="13" t="s">
        <v>155</v>
      </c>
      <c r="E438" s="14">
        <v>258.39</v>
      </c>
    </row>
    <row r="439" spans="1:5" ht="13.5" thickBot="1">
      <c r="A439" s="354"/>
      <c r="B439" s="374"/>
      <c r="C439" s="374"/>
      <c r="D439" s="374"/>
      <c r="E439" s="355"/>
    </row>
    <row r="440" spans="1:5" ht="13.5" thickBot="1">
      <c r="A440" s="4"/>
      <c r="B440" s="354"/>
      <c r="C440" s="355"/>
      <c r="D440" s="13" t="s">
        <v>144</v>
      </c>
      <c r="E440" s="31">
        <v>2584.99</v>
      </c>
    </row>
    <row r="441" spans="1:5" ht="13.5" thickBot="1">
      <c r="A441" s="354"/>
      <c r="B441" s="374"/>
      <c r="C441" s="374"/>
      <c r="D441" s="374"/>
      <c r="E441" s="355"/>
    </row>
    <row r="442" spans="1:7" ht="13.5" thickBot="1">
      <c r="A442" s="4"/>
      <c r="B442" s="354"/>
      <c r="C442" s="355"/>
      <c r="D442" s="26" t="s">
        <v>199</v>
      </c>
      <c r="E442" s="32">
        <v>2462.09</v>
      </c>
      <c r="F442">
        <f>E442/2.0074</f>
        <v>1226.5069243797948</v>
      </c>
      <c r="G442" s="144">
        <f>F442*2.1117</f>
        <v>2590.0146722128125</v>
      </c>
    </row>
    <row r="443" spans="1:7" ht="13.5" thickBot="1">
      <c r="A443" s="4" t="s">
        <v>153</v>
      </c>
      <c r="B443" s="354"/>
      <c r="C443" s="355"/>
      <c r="D443" s="6" t="s">
        <v>154</v>
      </c>
      <c r="E443" s="7">
        <v>3.61</v>
      </c>
      <c r="F443">
        <f>E443/2.0074</f>
        <v>1.7983461193583739</v>
      </c>
      <c r="G443" s="144">
        <f>F443*2.1117</f>
        <v>3.797567500249078</v>
      </c>
    </row>
    <row r="444" spans="1:5" ht="13.5" thickBot="1">
      <c r="A444" s="30"/>
      <c r="B444" s="354"/>
      <c r="C444" s="355"/>
      <c r="D444" s="13" t="s">
        <v>144</v>
      </c>
      <c r="E444" s="31">
        <v>2465.7</v>
      </c>
    </row>
    <row r="445" spans="1:5" ht="13.5" thickBot="1">
      <c r="A445" s="354"/>
      <c r="B445" s="374"/>
      <c r="C445" s="374"/>
      <c r="D445" s="374"/>
      <c r="E445" s="355"/>
    </row>
    <row r="446" spans="1:5" ht="13.5" thickBot="1">
      <c r="A446" s="30"/>
      <c r="B446" s="354" t="s">
        <v>98</v>
      </c>
      <c r="C446" s="448"/>
      <c r="D446" s="8" t="s">
        <v>247</v>
      </c>
      <c r="E446" s="49"/>
    </row>
    <row r="447" spans="1:5" ht="13.5" thickBot="1">
      <c r="A447" s="354"/>
      <c r="B447" s="374"/>
      <c r="C447" s="374"/>
      <c r="D447" s="374"/>
      <c r="E447" s="355"/>
    </row>
    <row r="448" spans="1:5" ht="13.5" thickBot="1">
      <c r="A448" s="4"/>
      <c r="B448" s="354"/>
      <c r="C448" s="355"/>
      <c r="D448" s="6" t="s">
        <v>167</v>
      </c>
      <c r="E448" s="7">
        <v>246.57</v>
      </c>
    </row>
    <row r="449" spans="1:7" ht="13.5" thickBot="1">
      <c r="A449" s="4"/>
      <c r="B449" s="354"/>
      <c r="C449" s="355"/>
      <c r="D449" s="6" t="s">
        <v>160</v>
      </c>
      <c r="E449" s="7">
        <v>25.73</v>
      </c>
      <c r="F449">
        <f>E449/2.0074</f>
        <v>12.817574972601374</v>
      </c>
      <c r="G449" s="144">
        <f>F449*2.1117</f>
        <v>27.06687306964232</v>
      </c>
    </row>
    <row r="450" spans="1:5" ht="13.5" thickBot="1">
      <c r="A450" s="50"/>
      <c r="B450" s="354"/>
      <c r="C450" s="355"/>
      <c r="D450" s="40" t="s">
        <v>155</v>
      </c>
      <c r="E450" s="51">
        <v>272.3</v>
      </c>
    </row>
    <row r="451" spans="1:5" ht="13.5" thickBot="1">
      <c r="A451" s="354"/>
      <c r="B451" s="374"/>
      <c r="C451" s="374"/>
      <c r="D451" s="374"/>
      <c r="E451" s="355"/>
    </row>
    <row r="452" spans="1:5" ht="13.5" thickBot="1">
      <c r="A452" s="4"/>
      <c r="B452" s="354"/>
      <c r="C452" s="355"/>
      <c r="D452" s="13" t="s">
        <v>144</v>
      </c>
      <c r="E452" s="31">
        <v>2738</v>
      </c>
    </row>
    <row r="453" spans="1:5" ht="13.5" thickBot="1">
      <c r="A453" s="354"/>
      <c r="B453" s="374"/>
      <c r="C453" s="374"/>
      <c r="D453" s="374"/>
      <c r="E453" s="355"/>
    </row>
    <row r="454" spans="1:7" ht="13.5" thickBot="1">
      <c r="A454" s="4"/>
      <c r="B454" s="354"/>
      <c r="C454" s="355"/>
      <c r="D454" s="26" t="s">
        <v>200</v>
      </c>
      <c r="E454" s="32">
        <v>2670.73</v>
      </c>
      <c r="F454">
        <f>E454/2.0074</f>
        <v>1330.4423632559528</v>
      </c>
      <c r="G454" s="144">
        <f>F454*2.1117</f>
        <v>2809.4951384875953</v>
      </c>
    </row>
    <row r="455" spans="1:7" ht="13.5" thickBot="1">
      <c r="A455" s="4" t="s">
        <v>153</v>
      </c>
      <c r="B455" s="354"/>
      <c r="C455" s="355"/>
      <c r="D455" s="6" t="s">
        <v>154</v>
      </c>
      <c r="E455" s="7">
        <v>3.61</v>
      </c>
      <c r="F455">
        <f>E455/2.0074</f>
        <v>1.7983461193583739</v>
      </c>
      <c r="G455" s="144">
        <f>F455*2.1117</f>
        <v>3.797567500249078</v>
      </c>
    </row>
    <row r="456" spans="1:5" ht="13.5" thickBot="1">
      <c r="A456" s="30"/>
      <c r="B456" s="354"/>
      <c r="C456" s="355"/>
      <c r="D456" s="13" t="s">
        <v>155</v>
      </c>
      <c r="E456" s="31">
        <v>2674.35</v>
      </c>
    </row>
    <row r="457" spans="1:5" ht="13.5" thickBot="1">
      <c r="A457" s="354"/>
      <c r="B457" s="374"/>
      <c r="C457" s="374"/>
      <c r="D457" s="374"/>
      <c r="E457" s="355"/>
    </row>
    <row r="458" spans="1:5" ht="13.5" thickBot="1">
      <c r="A458" s="30"/>
      <c r="B458" s="354" t="s">
        <v>98</v>
      </c>
      <c r="C458" s="448"/>
      <c r="D458" s="8" t="s">
        <v>248</v>
      </c>
      <c r="E458" s="49"/>
    </row>
    <row r="459" spans="1:5" ht="13.5" thickBot="1">
      <c r="A459" s="354"/>
      <c r="B459" s="374"/>
      <c r="C459" s="374"/>
      <c r="D459" s="374"/>
      <c r="E459" s="355"/>
    </row>
    <row r="460" spans="1:5" ht="13.5" thickBot="1">
      <c r="A460" s="4"/>
      <c r="B460" s="354"/>
      <c r="C460" s="355"/>
      <c r="D460" s="6" t="s">
        <v>167</v>
      </c>
      <c r="E460" s="7">
        <v>267.44</v>
      </c>
    </row>
    <row r="461" spans="1:7" ht="13.5" thickBot="1">
      <c r="A461" s="4"/>
      <c r="B461" s="354"/>
      <c r="C461" s="355"/>
      <c r="D461" s="6" t="s">
        <v>160</v>
      </c>
      <c r="E461" s="7">
        <v>25.73</v>
      </c>
      <c r="F461">
        <f>E461/2.0074</f>
        <v>12.817574972601374</v>
      </c>
      <c r="G461" s="144">
        <f>F461*2.1117</f>
        <v>27.06687306964232</v>
      </c>
    </row>
    <row r="462" spans="1:5" ht="13.5" thickBot="1">
      <c r="A462" s="4"/>
      <c r="B462" s="354"/>
      <c r="C462" s="355"/>
      <c r="D462" s="13" t="s">
        <v>155</v>
      </c>
      <c r="E462" s="14">
        <v>293.17</v>
      </c>
    </row>
    <row r="463" spans="1:5" ht="13.5" thickBot="1">
      <c r="A463" s="354"/>
      <c r="B463" s="374"/>
      <c r="C463" s="374"/>
      <c r="D463" s="374"/>
      <c r="E463" s="355"/>
    </row>
    <row r="464" spans="1:5" ht="13.5" thickBot="1">
      <c r="A464" s="4"/>
      <c r="B464" s="354"/>
      <c r="C464" s="355"/>
      <c r="D464" s="13" t="s">
        <v>144</v>
      </c>
      <c r="E464" s="31">
        <v>2967.52</v>
      </c>
    </row>
    <row r="465" spans="1:5" ht="13.5" thickBot="1">
      <c r="A465" s="354"/>
      <c r="B465" s="374"/>
      <c r="C465" s="374"/>
      <c r="D465" s="374"/>
      <c r="E465" s="355"/>
    </row>
    <row r="466" spans="1:7" ht="13.5" thickBot="1">
      <c r="A466" s="4"/>
      <c r="B466" s="354"/>
      <c r="C466" s="355"/>
      <c r="D466" s="26" t="s">
        <v>201</v>
      </c>
      <c r="E466" s="32">
        <v>2948.94</v>
      </c>
      <c r="F466">
        <f>E466/2.0074</f>
        <v>1469.0345720832918</v>
      </c>
      <c r="G466" s="144">
        <f>F466*2.1117</f>
        <v>3102.160305868287</v>
      </c>
    </row>
    <row r="467" spans="1:7" ht="13.5" thickBot="1">
      <c r="A467" s="4" t="s">
        <v>153</v>
      </c>
      <c r="B467" s="354"/>
      <c r="C467" s="355"/>
      <c r="D467" s="6" t="s">
        <v>154</v>
      </c>
      <c r="E467" s="7">
        <v>3.61</v>
      </c>
      <c r="F467">
        <f>E467/2.0074</f>
        <v>1.7983461193583739</v>
      </c>
      <c r="G467" s="144">
        <f>F467*2.1117</f>
        <v>3.797567500249078</v>
      </c>
    </row>
    <row r="468" spans="1:5" ht="13.5" thickBot="1">
      <c r="A468" s="30"/>
      <c r="B468" s="354"/>
      <c r="C468" s="355"/>
      <c r="D468" s="13" t="s">
        <v>155</v>
      </c>
      <c r="E468" s="31">
        <v>2952.55</v>
      </c>
    </row>
    <row r="469" spans="1:5" ht="13.5" thickBot="1">
      <c r="A469" s="354"/>
      <c r="B469" s="374"/>
      <c r="C469" s="374"/>
      <c r="D469" s="374"/>
      <c r="E469" s="355"/>
    </row>
    <row r="470" spans="1:5" ht="13.5" thickBot="1">
      <c r="A470" s="30"/>
      <c r="B470" s="354" t="s">
        <v>98</v>
      </c>
      <c r="C470" s="448"/>
      <c r="D470" s="8" t="s">
        <v>249</v>
      </c>
      <c r="E470" s="49"/>
    </row>
    <row r="471" spans="1:5" ht="13.5" thickBot="1">
      <c r="A471" s="354"/>
      <c r="B471" s="374"/>
      <c r="C471" s="374"/>
      <c r="D471" s="374"/>
      <c r="E471" s="355"/>
    </row>
    <row r="472" spans="1:5" ht="13.5" thickBot="1">
      <c r="A472" s="4"/>
      <c r="B472" s="354"/>
      <c r="C472" s="355"/>
      <c r="D472" s="6" t="s">
        <v>167</v>
      </c>
      <c r="E472" s="7">
        <v>295.26</v>
      </c>
    </row>
    <row r="473" spans="1:7" ht="13.5" thickBot="1">
      <c r="A473" s="4"/>
      <c r="B473" s="354"/>
      <c r="C473" s="355"/>
      <c r="D473" s="6" t="s">
        <v>160</v>
      </c>
      <c r="E473" s="7">
        <v>25.73</v>
      </c>
      <c r="F473">
        <f>E473/2.0074</f>
        <v>12.817574972601374</v>
      </c>
      <c r="G473" s="144">
        <f>F473*2.1117</f>
        <v>27.06687306964232</v>
      </c>
    </row>
    <row r="474" spans="1:5" ht="13.5" thickBot="1">
      <c r="A474" s="4"/>
      <c r="B474" s="354"/>
      <c r="C474" s="355"/>
      <c r="D474" s="13" t="s">
        <v>155</v>
      </c>
      <c r="E474" s="14">
        <v>320.99</v>
      </c>
    </row>
    <row r="475" spans="1:5" ht="13.5" thickBot="1">
      <c r="A475" s="354"/>
      <c r="B475" s="374"/>
      <c r="C475" s="374"/>
      <c r="D475" s="374"/>
      <c r="E475" s="355"/>
    </row>
    <row r="476" spans="1:5" ht="13.5" thickBot="1">
      <c r="A476" s="4"/>
      <c r="B476" s="354"/>
      <c r="C476" s="355"/>
      <c r="D476" s="13" t="s">
        <v>144</v>
      </c>
      <c r="E476" s="31">
        <v>3273.54</v>
      </c>
    </row>
    <row r="477" spans="1:5" ht="13.5" thickBot="1">
      <c r="A477" s="354"/>
      <c r="B477" s="374"/>
      <c r="C477" s="374"/>
      <c r="D477" s="374"/>
      <c r="E477" s="355"/>
    </row>
    <row r="478" spans="1:5" ht="13.5" thickBot="1">
      <c r="A478" s="371" t="s">
        <v>202</v>
      </c>
      <c r="B478" s="372"/>
      <c r="C478" s="372"/>
      <c r="D478" s="372"/>
      <c r="E478" s="452"/>
    </row>
    <row r="479" spans="1:5" ht="13.5" thickBot="1">
      <c r="A479" s="10" t="s">
        <v>100</v>
      </c>
      <c r="B479" s="351" t="s">
        <v>101</v>
      </c>
      <c r="C479" s="451"/>
      <c r="D479" s="11" t="s">
        <v>102</v>
      </c>
      <c r="E479" s="33" t="s">
        <v>103</v>
      </c>
    </row>
    <row r="480" spans="1:7" ht="13.5" thickBot="1">
      <c r="A480" s="4" t="s">
        <v>115</v>
      </c>
      <c r="B480" s="449" t="s">
        <v>158</v>
      </c>
      <c r="C480" s="450"/>
      <c r="D480" s="6" t="s">
        <v>203</v>
      </c>
      <c r="E480" s="7">
        <v>21.61</v>
      </c>
      <c r="F480">
        <f>E480/2.0074</f>
        <v>10.7651688751619</v>
      </c>
      <c r="G480" s="144">
        <f>F480*2.1117</f>
        <v>22.73280711367938</v>
      </c>
    </row>
    <row r="481" spans="1:7" ht="13.5" thickBot="1">
      <c r="A481" s="4" t="s">
        <v>153</v>
      </c>
      <c r="B481" s="354"/>
      <c r="C481" s="355"/>
      <c r="D481" s="6" t="s">
        <v>154</v>
      </c>
      <c r="E481" s="7">
        <v>3.61</v>
      </c>
      <c r="F481">
        <f>E481/2.0074</f>
        <v>1.7983461193583739</v>
      </c>
      <c r="G481" s="144">
        <f>F481*2.1117</f>
        <v>3.797567500249078</v>
      </c>
    </row>
    <row r="482" spans="1:5" ht="13.5" thickBot="1">
      <c r="A482" s="12"/>
      <c r="B482" s="354"/>
      <c r="C482" s="355"/>
      <c r="D482" s="13" t="s">
        <v>155</v>
      </c>
      <c r="E482" s="14">
        <v>25.22</v>
      </c>
    </row>
    <row r="483" spans="1:5" ht="13.5" thickBot="1">
      <c r="A483" s="354"/>
      <c r="B483" s="374"/>
      <c r="C483" s="374"/>
      <c r="D483" s="374"/>
      <c r="E483" s="355"/>
    </row>
    <row r="484" spans="1:5" ht="13.5" thickBot="1">
      <c r="A484" s="24"/>
      <c r="B484" s="354" t="s">
        <v>98</v>
      </c>
      <c r="C484" s="448"/>
      <c r="D484" s="375" t="s">
        <v>250</v>
      </c>
      <c r="E484" s="355"/>
    </row>
    <row r="485" spans="1:5" ht="13.5" thickBot="1">
      <c r="A485" s="354"/>
      <c r="B485" s="374"/>
      <c r="C485" s="374"/>
      <c r="D485" s="374"/>
      <c r="E485" s="355"/>
    </row>
    <row r="486" spans="1:5" ht="13.5" thickBot="1">
      <c r="A486" s="22"/>
      <c r="B486" s="354"/>
      <c r="C486" s="355"/>
      <c r="D486" s="19" t="s">
        <v>145</v>
      </c>
      <c r="E486" s="7">
        <v>2.52</v>
      </c>
    </row>
    <row r="487" spans="1:7" ht="13.5" thickBot="1">
      <c r="A487" s="34"/>
      <c r="B487" s="354"/>
      <c r="C487" s="355"/>
      <c r="D487" s="35" t="s">
        <v>160</v>
      </c>
      <c r="E487" s="7">
        <v>3.47</v>
      </c>
      <c r="F487">
        <f>E487/2.0074</f>
        <v>1.7286041645910133</v>
      </c>
      <c r="G487" s="144">
        <f>F487*2.1117</f>
        <v>3.6502934143668426</v>
      </c>
    </row>
    <row r="488" spans="1:5" ht="13.5" thickBot="1">
      <c r="A488" s="20"/>
      <c r="B488" s="354"/>
      <c r="C488" s="448"/>
      <c r="D488" s="40" t="s">
        <v>155</v>
      </c>
      <c r="E488" s="46">
        <v>5.99</v>
      </c>
    </row>
    <row r="489" spans="1:5" ht="13.5" thickBot="1">
      <c r="A489" s="354"/>
      <c r="B489" s="374"/>
      <c r="C489" s="374"/>
      <c r="D489" s="374"/>
      <c r="E489" s="355"/>
    </row>
    <row r="490" spans="1:5" ht="13.5" thickBot="1">
      <c r="A490" s="12"/>
      <c r="B490" s="354"/>
      <c r="C490" s="355"/>
      <c r="D490" s="13" t="s">
        <v>144</v>
      </c>
      <c r="E490" s="14">
        <v>31.21</v>
      </c>
    </row>
    <row r="491" spans="1:5" ht="13.5" thickBot="1">
      <c r="A491" s="354"/>
      <c r="B491" s="374"/>
      <c r="C491" s="374"/>
      <c r="D491" s="374"/>
      <c r="E491" s="355"/>
    </row>
    <row r="492" spans="1:7" ht="13.5" thickBot="1">
      <c r="A492" s="4" t="s">
        <v>115</v>
      </c>
      <c r="B492" s="449" t="s">
        <v>204</v>
      </c>
      <c r="C492" s="450"/>
      <c r="D492" s="6" t="s">
        <v>251</v>
      </c>
      <c r="E492" s="7">
        <v>10.44</v>
      </c>
      <c r="F492">
        <f>E492/2.0074</f>
        <v>5.200757198366045</v>
      </c>
      <c r="G492" s="144">
        <f>F492*2.1117</f>
        <v>10.982438975789576</v>
      </c>
    </row>
    <row r="493" spans="1:5" ht="13.5" thickBot="1">
      <c r="A493" s="354"/>
      <c r="B493" s="374"/>
      <c r="C493" s="374"/>
      <c r="D493" s="374"/>
      <c r="E493" s="355"/>
    </row>
    <row r="494" spans="1:5" ht="13.5" thickBot="1">
      <c r="A494" s="4"/>
      <c r="B494" s="354" t="s">
        <v>98</v>
      </c>
      <c r="C494" s="355"/>
      <c r="D494" s="354" t="s">
        <v>252</v>
      </c>
      <c r="E494" s="355"/>
    </row>
    <row r="495" spans="1:5" ht="13.5" thickBot="1">
      <c r="A495" s="354"/>
      <c r="B495" s="374"/>
      <c r="C495" s="374"/>
      <c r="D495" s="374"/>
      <c r="E495" s="355"/>
    </row>
    <row r="496" spans="1:5" ht="13.5" thickBot="1">
      <c r="A496" s="12"/>
      <c r="B496" s="378"/>
      <c r="C496" s="380"/>
      <c r="D496" s="6" t="s">
        <v>145</v>
      </c>
      <c r="E496" s="7">
        <v>1.04</v>
      </c>
    </row>
    <row r="497" spans="1:5" ht="13.5" thickBot="1">
      <c r="A497" s="354"/>
      <c r="B497" s="374"/>
      <c r="C497" s="374"/>
      <c r="D497" s="374"/>
      <c r="E497" s="355"/>
    </row>
    <row r="498" spans="1:5" ht="13.5" thickBot="1">
      <c r="A498" s="12"/>
      <c r="B498" s="378"/>
      <c r="C498" s="380"/>
      <c r="D498" s="13" t="s">
        <v>144</v>
      </c>
      <c r="E498" s="14">
        <v>11.48</v>
      </c>
    </row>
    <row r="499" spans="1:5" ht="13.5" thickBot="1">
      <c r="A499" s="354"/>
      <c r="B499" s="374"/>
      <c r="C499" s="374"/>
      <c r="D499" s="374"/>
      <c r="E499" s="355"/>
    </row>
    <row r="500" spans="1:5" ht="13.5" thickBot="1">
      <c r="A500" s="4" t="s">
        <v>115</v>
      </c>
      <c r="B500" s="354" t="s">
        <v>205</v>
      </c>
      <c r="C500" s="448"/>
      <c r="D500" s="36" t="s">
        <v>206</v>
      </c>
      <c r="E500" s="9"/>
    </row>
    <row r="501" spans="1:5" ht="13.5" thickBot="1">
      <c r="A501" s="354"/>
      <c r="B501" s="374"/>
      <c r="C501" s="374"/>
      <c r="D501" s="374"/>
      <c r="E501" s="355"/>
    </row>
    <row r="502" spans="1:5" ht="22.5" thickBot="1">
      <c r="A502" s="4" t="s">
        <v>121</v>
      </c>
      <c r="B502" s="354"/>
      <c r="C502" s="355"/>
      <c r="D502" s="36" t="s">
        <v>207</v>
      </c>
      <c r="E502" s="9"/>
    </row>
    <row r="503" spans="1:5" ht="13.5" thickBot="1">
      <c r="A503" s="378"/>
      <c r="B503" s="379"/>
      <c r="C503" s="379"/>
      <c r="D503" s="379"/>
      <c r="E503" s="380"/>
    </row>
    <row r="504" spans="1:5" ht="13.5" thickBot="1">
      <c r="A504" s="371" t="s">
        <v>208</v>
      </c>
      <c r="B504" s="372"/>
      <c r="C504" s="372"/>
      <c r="D504" s="372"/>
      <c r="E504" s="452"/>
    </row>
    <row r="505" spans="1:5" ht="13.5" thickBot="1">
      <c r="A505" s="10" t="s">
        <v>100</v>
      </c>
      <c r="B505" s="351" t="s">
        <v>101</v>
      </c>
      <c r="C505" s="451"/>
      <c r="D505" s="11" t="s">
        <v>102</v>
      </c>
      <c r="E505" s="33" t="s">
        <v>103</v>
      </c>
    </row>
    <row r="506" spans="1:7" ht="13.5" thickBot="1">
      <c r="A506" s="4" t="s">
        <v>209</v>
      </c>
      <c r="B506" s="449" t="s">
        <v>210</v>
      </c>
      <c r="C506" s="450"/>
      <c r="D506" s="6" t="s">
        <v>211</v>
      </c>
      <c r="E506" s="7">
        <v>223.42</v>
      </c>
      <c r="F506">
        <f>E506/2.0074</f>
        <v>111.29819667231243</v>
      </c>
      <c r="G506" s="144">
        <f>F506*2.1117</f>
        <v>235.02840191292213</v>
      </c>
    </row>
    <row r="507" spans="1:7" ht="13.5" thickBot="1">
      <c r="A507" s="4" t="s">
        <v>153</v>
      </c>
      <c r="B507" s="354"/>
      <c r="C507" s="355"/>
      <c r="D507" s="6" t="s">
        <v>154</v>
      </c>
      <c r="E507" s="7">
        <v>3.61</v>
      </c>
      <c r="F507">
        <f>E507/2.0074</f>
        <v>1.7983461193583739</v>
      </c>
      <c r="G507" s="144">
        <f>F507*2.1117</f>
        <v>3.797567500249078</v>
      </c>
    </row>
    <row r="508" spans="1:5" ht="13.5" thickBot="1">
      <c r="A508" s="24"/>
      <c r="B508" s="354"/>
      <c r="C508" s="355"/>
      <c r="D508" s="44" t="s">
        <v>155</v>
      </c>
      <c r="E508" s="14">
        <v>237.03</v>
      </c>
    </row>
    <row r="509" spans="1:5" ht="13.5" thickBot="1">
      <c r="A509" s="362"/>
      <c r="B509" s="363"/>
      <c r="C509" s="363"/>
      <c r="D509" s="363"/>
      <c r="E509" s="364"/>
    </row>
    <row r="510" spans="1:5" ht="13.5" thickBot="1">
      <c r="A510" s="24"/>
      <c r="B510" s="354" t="s">
        <v>98</v>
      </c>
      <c r="C510" s="374"/>
      <c r="D510" s="354" t="s">
        <v>253</v>
      </c>
      <c r="E510" s="355"/>
    </row>
    <row r="511" spans="1:5" ht="13.5" thickBot="1">
      <c r="A511" s="354"/>
      <c r="B511" s="374"/>
      <c r="C511" s="374"/>
      <c r="D511" s="374"/>
      <c r="E511" s="355"/>
    </row>
    <row r="512" spans="1:5" ht="13.5" thickBot="1">
      <c r="A512" s="34"/>
      <c r="B512" s="354"/>
      <c r="C512" s="355"/>
      <c r="D512" s="35" t="s">
        <v>145</v>
      </c>
      <c r="E512" s="47">
        <v>23.7</v>
      </c>
    </row>
    <row r="513" spans="1:7" ht="13.5" thickBot="1">
      <c r="A513" s="34"/>
      <c r="B513" s="354"/>
      <c r="C513" s="355"/>
      <c r="D513" s="35" t="s">
        <v>160</v>
      </c>
      <c r="E513" s="7">
        <v>8.67</v>
      </c>
      <c r="F513">
        <f>E513/2.0074</f>
        <v>4.319019627378698</v>
      </c>
      <c r="G513" s="144">
        <f>F513*2.1117</f>
        <v>9.120473747135597</v>
      </c>
    </row>
    <row r="514" spans="1:5" ht="13.5" thickBot="1">
      <c r="A514" s="20"/>
      <c r="B514" s="354"/>
      <c r="C514" s="448"/>
      <c r="D514" s="40" t="s">
        <v>155</v>
      </c>
      <c r="E514" s="46">
        <v>32.37</v>
      </c>
    </row>
    <row r="515" spans="1:5" ht="13.5" thickBot="1">
      <c r="A515" s="354"/>
      <c r="B515" s="374"/>
      <c r="C515" s="374"/>
      <c r="D515" s="374"/>
      <c r="E515" s="355"/>
    </row>
    <row r="516" spans="1:5" ht="13.5" thickBot="1">
      <c r="A516" s="12"/>
      <c r="B516" s="354"/>
      <c r="C516" s="355"/>
      <c r="D516" s="13" t="s">
        <v>144</v>
      </c>
      <c r="E516" s="48">
        <v>269.4</v>
      </c>
    </row>
    <row r="517" spans="1:5" ht="13.5" thickBot="1">
      <c r="A517" s="354"/>
      <c r="B517" s="374"/>
      <c r="C517" s="374"/>
      <c r="D517" s="374"/>
      <c r="E517" s="355"/>
    </row>
    <row r="518" spans="1:7" ht="13.5" thickBot="1">
      <c r="A518" s="4" t="s">
        <v>209</v>
      </c>
      <c r="B518" s="449" t="s">
        <v>161</v>
      </c>
      <c r="C518" s="450"/>
      <c r="D518" s="6" t="s">
        <v>212</v>
      </c>
      <c r="E518" s="7">
        <v>223.42</v>
      </c>
      <c r="F518">
        <f>E518/2.0074</f>
        <v>111.29819667231243</v>
      </c>
      <c r="G518" s="144">
        <f>F518*2.1117</f>
        <v>235.02840191292213</v>
      </c>
    </row>
    <row r="519" spans="1:7" ht="13.5" thickBot="1">
      <c r="A519" s="4" t="s">
        <v>153</v>
      </c>
      <c r="B519" s="354"/>
      <c r="C519" s="355"/>
      <c r="D519" s="6" t="s">
        <v>154</v>
      </c>
      <c r="E519" s="7">
        <v>3.61</v>
      </c>
      <c r="F519">
        <f>E519/2.0074</f>
        <v>1.7983461193583739</v>
      </c>
      <c r="G519" s="144">
        <f>F519*2.1117</f>
        <v>3.797567500249078</v>
      </c>
    </row>
    <row r="520" spans="1:9" ht="13.5" thickBot="1">
      <c r="A520" s="12"/>
      <c r="B520" s="354"/>
      <c r="C520" s="355"/>
      <c r="D520" s="13" t="s">
        <v>155</v>
      </c>
      <c r="E520" s="14">
        <v>237.03</v>
      </c>
      <c r="I520" s="52"/>
    </row>
    <row r="521" spans="1:5" ht="13.5" thickBot="1">
      <c r="A521" s="354"/>
      <c r="B521" s="374"/>
      <c r="C521" s="374"/>
      <c r="D521" s="374"/>
      <c r="E521" s="355"/>
    </row>
    <row r="522" spans="1:5" ht="13.5" thickBot="1">
      <c r="A522" s="20"/>
      <c r="B522" s="354" t="s">
        <v>98</v>
      </c>
      <c r="C522" s="448"/>
      <c r="D522" s="375" t="s">
        <v>254</v>
      </c>
      <c r="E522" s="355"/>
    </row>
    <row r="523" spans="1:5" ht="13.5" thickBot="1">
      <c r="A523" s="354"/>
      <c r="B523" s="374"/>
      <c r="C523" s="374"/>
      <c r="D523" s="374"/>
      <c r="E523" s="355"/>
    </row>
    <row r="524" spans="1:7" ht="13.5" thickBot="1">
      <c r="A524" s="22"/>
      <c r="B524" s="354"/>
      <c r="C524" s="355"/>
      <c r="D524" s="19" t="s">
        <v>145</v>
      </c>
      <c r="E524" s="7">
        <v>23.7</v>
      </c>
      <c r="F524">
        <f>E524/2.0074</f>
        <v>11.806316628474644</v>
      </c>
      <c r="G524" s="144">
        <f>F524*2.1117</f>
        <v>24.931398824349905</v>
      </c>
    </row>
    <row r="525" spans="1:7" ht="13.5" thickBot="1">
      <c r="A525" s="34"/>
      <c r="B525" s="354"/>
      <c r="C525" s="355"/>
      <c r="D525" s="35" t="s">
        <v>160</v>
      </c>
      <c r="E525" s="7">
        <v>8.67</v>
      </c>
      <c r="F525">
        <f>E525/2.0074</f>
        <v>4.319019627378698</v>
      </c>
      <c r="G525" s="144">
        <f>F525*2.1117</f>
        <v>9.120473747135597</v>
      </c>
    </row>
    <row r="526" spans="1:5" ht="13.5" thickBot="1">
      <c r="A526" s="20"/>
      <c r="B526" s="354"/>
      <c r="C526" s="448"/>
      <c r="D526" s="40" t="s">
        <v>155</v>
      </c>
      <c r="E526" s="46">
        <v>32.37</v>
      </c>
    </row>
    <row r="527" spans="1:5" ht="13.5" thickBot="1">
      <c r="A527" s="354"/>
      <c r="B527" s="374"/>
      <c r="C527" s="374"/>
      <c r="D527" s="374"/>
      <c r="E527" s="355"/>
    </row>
    <row r="528" spans="1:5" ht="13.5" thickBot="1">
      <c r="A528" s="12"/>
      <c r="B528" s="354"/>
      <c r="C528" s="355"/>
      <c r="D528" s="13" t="s">
        <v>144</v>
      </c>
      <c r="E528" s="14">
        <v>269.4</v>
      </c>
    </row>
    <row r="529" spans="1:5" ht="13.5" thickBot="1">
      <c r="A529" s="354"/>
      <c r="B529" s="374"/>
      <c r="C529" s="374"/>
      <c r="D529" s="374"/>
      <c r="E529" s="355"/>
    </row>
    <row r="530" spans="1:7" ht="13.5" thickBot="1">
      <c r="A530" s="4" t="s">
        <v>209</v>
      </c>
      <c r="B530" s="449" t="s">
        <v>213</v>
      </c>
      <c r="C530" s="450"/>
      <c r="D530" s="6" t="s">
        <v>214</v>
      </c>
      <c r="E530" s="7">
        <v>670.28</v>
      </c>
      <c r="F530">
        <f>E530/2.0074</f>
        <v>333.90455315333264</v>
      </c>
      <c r="G530" s="144">
        <f>F530*2.1117</f>
        <v>705.1062448938925</v>
      </c>
    </row>
    <row r="531" spans="1:7" ht="13.5" thickBot="1">
      <c r="A531" s="4" t="s">
        <v>153</v>
      </c>
      <c r="B531" s="354"/>
      <c r="C531" s="355"/>
      <c r="D531" s="6" t="s">
        <v>154</v>
      </c>
      <c r="E531" s="7">
        <v>3.61</v>
      </c>
      <c r="F531">
        <f>E531/2.0074</f>
        <v>1.7983461193583739</v>
      </c>
      <c r="G531" s="144">
        <f>F531*2.1117</f>
        <v>3.797567500249078</v>
      </c>
    </row>
    <row r="532" spans="1:5" ht="13.5" thickBot="1">
      <c r="A532" s="12"/>
      <c r="B532" s="354"/>
      <c r="C532" s="355"/>
      <c r="D532" s="13" t="s">
        <v>155</v>
      </c>
      <c r="E532" s="14">
        <v>673.89</v>
      </c>
    </row>
    <row r="533" spans="1:5" ht="13.5" thickBot="1">
      <c r="A533" s="354"/>
      <c r="B533" s="374"/>
      <c r="C533" s="374"/>
      <c r="D533" s="374"/>
      <c r="E533" s="355"/>
    </row>
    <row r="534" spans="1:5" ht="13.5" thickBot="1">
      <c r="A534" s="12"/>
      <c r="B534" s="354" t="s">
        <v>98</v>
      </c>
      <c r="C534" s="448"/>
      <c r="D534" s="8" t="s">
        <v>255</v>
      </c>
      <c r="E534" s="45"/>
    </row>
    <row r="535" spans="1:5" ht="13.5" thickBot="1">
      <c r="A535" s="354"/>
      <c r="B535" s="374"/>
      <c r="C535" s="374"/>
      <c r="D535" s="374"/>
      <c r="E535" s="355"/>
    </row>
    <row r="536" spans="1:5" ht="13.5" thickBot="1">
      <c r="A536" s="12"/>
      <c r="B536" s="354"/>
      <c r="C536" s="355"/>
      <c r="D536" s="6" t="s">
        <v>145</v>
      </c>
      <c r="E536" s="7">
        <v>67.39</v>
      </c>
    </row>
    <row r="537" spans="1:7" ht="13.5" thickBot="1">
      <c r="A537" s="12"/>
      <c r="B537" s="354"/>
      <c r="C537" s="355"/>
      <c r="D537" s="6" t="s">
        <v>160</v>
      </c>
      <c r="E537" s="7">
        <v>8.67</v>
      </c>
      <c r="F537">
        <f>E537/2.0074</f>
        <v>4.319019627378698</v>
      </c>
      <c r="G537" s="144">
        <f>F537*2.1117</f>
        <v>9.120473747135597</v>
      </c>
    </row>
    <row r="538" spans="1:5" ht="13.5" thickBot="1">
      <c r="A538" s="12"/>
      <c r="B538" s="354"/>
      <c r="C538" s="355"/>
      <c r="D538" s="13" t="s">
        <v>155</v>
      </c>
      <c r="E538" s="14">
        <v>76.06</v>
      </c>
    </row>
    <row r="539" spans="1:5" ht="13.5" thickBot="1">
      <c r="A539" s="354"/>
      <c r="B539" s="374"/>
      <c r="C539" s="374"/>
      <c r="D539" s="374"/>
      <c r="E539" s="355"/>
    </row>
    <row r="540" spans="1:5" ht="13.5" thickBot="1">
      <c r="A540" s="12"/>
      <c r="B540" s="354"/>
      <c r="C540" s="355"/>
      <c r="D540" s="13" t="s">
        <v>144</v>
      </c>
      <c r="E540" s="14">
        <v>749.95</v>
      </c>
    </row>
    <row r="541" spans="1:5" ht="13.5" thickBot="1">
      <c r="A541" s="392"/>
      <c r="B541" s="393"/>
      <c r="C541" s="393"/>
      <c r="D541" s="393"/>
      <c r="E541" s="394"/>
    </row>
    <row r="542" spans="1:5" ht="13.5" thickBot="1">
      <c r="A542" s="53" t="s">
        <v>209</v>
      </c>
      <c r="B542" s="395" t="s">
        <v>256</v>
      </c>
      <c r="C542" s="397"/>
      <c r="D542" s="392" t="s">
        <v>257</v>
      </c>
      <c r="E542" s="394"/>
    </row>
    <row r="543" spans="1:5" ht="13.5" thickBot="1">
      <c r="A543" s="4" t="s">
        <v>153</v>
      </c>
      <c r="B543" s="392"/>
      <c r="C543" s="394"/>
      <c r="D543" s="392"/>
      <c r="E543" s="394"/>
    </row>
    <row r="544" spans="1:5" ht="13.5" thickBot="1">
      <c r="A544" s="392"/>
      <c r="B544" s="393"/>
      <c r="C544" s="393"/>
      <c r="D544" s="393"/>
      <c r="E544" s="394"/>
    </row>
    <row r="545" spans="1:5" ht="16.5" thickBot="1">
      <c r="A545" s="445" t="s">
        <v>258</v>
      </c>
      <c r="B545" s="446"/>
      <c r="C545" s="446"/>
      <c r="D545" s="446"/>
      <c r="E545" s="447"/>
    </row>
    <row r="546" spans="1:5" ht="13.5" thickBot="1">
      <c r="A546" s="392"/>
      <c r="B546" s="393"/>
      <c r="C546" s="393"/>
      <c r="D546" s="393"/>
      <c r="E546" s="394"/>
    </row>
    <row r="547" spans="1:5" ht="18.75" thickBot="1">
      <c r="A547" s="368" t="s">
        <v>259</v>
      </c>
      <c r="B547" s="369"/>
      <c r="C547" s="369"/>
      <c r="D547" s="369"/>
      <c r="E547" s="370"/>
    </row>
    <row r="548" spans="1:5" ht="13.5" thickBot="1">
      <c r="A548" s="371" t="s">
        <v>260</v>
      </c>
      <c r="B548" s="372"/>
      <c r="C548" s="372"/>
      <c r="D548" s="372"/>
      <c r="E548" s="373"/>
    </row>
    <row r="549" spans="1:5" ht="12.75">
      <c r="A549" s="430"/>
      <c r="B549" s="431"/>
      <c r="C549" s="431"/>
      <c r="D549" s="431"/>
      <c r="E549" s="432"/>
    </row>
    <row r="550" spans="1:5" ht="12.75">
      <c r="A550" s="438"/>
      <c r="B550" s="439"/>
      <c r="C550" s="439"/>
      <c r="D550" s="439"/>
      <c r="E550" s="440"/>
    </row>
    <row r="551" spans="1:5" ht="12.75">
      <c r="A551" s="438"/>
      <c r="B551" s="439"/>
      <c r="C551" s="439"/>
      <c r="D551" s="439"/>
      <c r="E551" s="440"/>
    </row>
    <row r="552" spans="1:5" ht="12.75">
      <c r="A552" s="438"/>
      <c r="B552" s="439"/>
      <c r="C552" s="439"/>
      <c r="D552" s="439"/>
      <c r="E552" s="440"/>
    </row>
    <row r="553" spans="1:5" ht="12.75">
      <c r="A553" s="438"/>
      <c r="B553" s="439"/>
      <c r="C553" s="439"/>
      <c r="D553" s="439"/>
      <c r="E553" s="440"/>
    </row>
    <row r="554" spans="1:5" ht="13.5" thickBot="1">
      <c r="A554" s="433"/>
      <c r="B554" s="434"/>
      <c r="C554" s="434"/>
      <c r="D554" s="434"/>
      <c r="E554" s="435"/>
    </row>
    <row r="555" spans="1:5" ht="13.5" thickBot="1">
      <c r="A555" s="387" t="s">
        <v>164</v>
      </c>
      <c r="B555" s="388"/>
      <c r="C555" s="389"/>
      <c r="D555" s="388" t="s">
        <v>261</v>
      </c>
      <c r="E555" s="389"/>
    </row>
    <row r="556" spans="1:7" ht="13.5" thickBot="1">
      <c r="A556" s="441" t="s">
        <v>262</v>
      </c>
      <c r="B556" s="442"/>
      <c r="C556" s="443"/>
      <c r="D556" s="428">
        <v>6.31</v>
      </c>
      <c r="E556" s="429"/>
      <c r="F556" s="145">
        <f>D556/2.0074</f>
        <v>3.1433695327289026</v>
      </c>
      <c r="G556" s="144">
        <f aca="true" t="shared" si="2" ref="G556:G593">F556*2.1117</f>
        <v>6.637853442263624</v>
      </c>
    </row>
    <row r="557" spans="1:7" ht="13.5" thickBot="1">
      <c r="A557" s="441" t="s">
        <v>263</v>
      </c>
      <c r="B557" s="442"/>
      <c r="C557" s="443"/>
      <c r="D557" s="428">
        <v>8.83</v>
      </c>
      <c r="E557" s="444"/>
      <c r="F557" s="145">
        <f aca="true" t="shared" si="3" ref="F557:F593">D557/2.0074</f>
        <v>4.398724718541397</v>
      </c>
      <c r="G557" s="144">
        <f t="shared" si="2"/>
        <v>9.288786988143867</v>
      </c>
    </row>
    <row r="558" spans="1:7" ht="13.5" thickBot="1">
      <c r="A558" s="441" t="s">
        <v>264</v>
      </c>
      <c r="B558" s="442"/>
      <c r="C558" s="443"/>
      <c r="D558" s="428">
        <v>15.14</v>
      </c>
      <c r="E558" s="429"/>
      <c r="F558" s="145">
        <f t="shared" si="3"/>
        <v>7.5420942512703</v>
      </c>
      <c r="G558" s="144">
        <f t="shared" si="2"/>
        <v>15.926640430407492</v>
      </c>
    </row>
    <row r="559" spans="1:7" ht="13.5" thickBot="1">
      <c r="A559" s="441" t="s">
        <v>265</v>
      </c>
      <c r="B559" s="442"/>
      <c r="C559" s="443"/>
      <c r="D559" s="428">
        <v>23.97</v>
      </c>
      <c r="E559" s="429"/>
      <c r="F559" s="145">
        <f t="shared" si="3"/>
        <v>11.940818969811696</v>
      </c>
      <c r="G559" s="144">
        <f t="shared" si="2"/>
        <v>25.215427418551357</v>
      </c>
    </row>
    <row r="560" spans="1:7" ht="13.5" thickBot="1">
      <c r="A560" s="441" t="s">
        <v>266</v>
      </c>
      <c r="B560" s="442"/>
      <c r="C560" s="443"/>
      <c r="D560" s="428">
        <v>31.55</v>
      </c>
      <c r="E560" s="429"/>
      <c r="F560" s="145">
        <f t="shared" si="3"/>
        <v>15.716847663644515</v>
      </c>
      <c r="G560" s="144">
        <f t="shared" si="2"/>
        <v>33.18926721131812</v>
      </c>
    </row>
    <row r="561" spans="1:7" ht="13.5" thickBot="1">
      <c r="A561" s="441" t="s">
        <v>267</v>
      </c>
      <c r="B561" s="442"/>
      <c r="C561" s="443"/>
      <c r="D561" s="428">
        <v>37.86</v>
      </c>
      <c r="E561" s="429"/>
      <c r="F561" s="145">
        <f t="shared" si="3"/>
        <v>18.860217196373416</v>
      </c>
      <c r="G561" s="144">
        <f t="shared" si="2"/>
        <v>39.82712065358174</v>
      </c>
    </row>
    <row r="562" spans="1:7" ht="13.5" thickBot="1">
      <c r="A562" s="441" t="s">
        <v>268</v>
      </c>
      <c r="B562" s="442"/>
      <c r="C562" s="443"/>
      <c r="D562" s="428">
        <v>50.48</v>
      </c>
      <c r="E562" s="429"/>
      <c r="F562" s="145">
        <f t="shared" si="3"/>
        <v>25.14695626183122</v>
      </c>
      <c r="G562" s="144">
        <f t="shared" si="2"/>
        <v>53.10282753810899</v>
      </c>
    </row>
    <row r="563" spans="1:7" ht="13.5" thickBot="1">
      <c r="A563" s="441" t="s">
        <v>269</v>
      </c>
      <c r="B563" s="442"/>
      <c r="C563" s="443"/>
      <c r="D563" s="428">
        <v>71.93</v>
      </c>
      <c r="E563" s="429"/>
      <c r="F563" s="145">
        <f t="shared" si="3"/>
        <v>35.83242004583043</v>
      </c>
      <c r="G563" s="144">
        <f t="shared" si="2"/>
        <v>75.66732141078012</v>
      </c>
    </row>
    <row r="564" spans="1:7" ht="13.5" thickBot="1">
      <c r="A564" s="441" t="s">
        <v>270</v>
      </c>
      <c r="B564" s="442"/>
      <c r="C564" s="443"/>
      <c r="D564" s="428">
        <v>82.03</v>
      </c>
      <c r="E564" s="429"/>
      <c r="F564" s="145">
        <f t="shared" si="3"/>
        <v>40.863803925475736</v>
      </c>
      <c r="G564" s="144">
        <f t="shared" si="2"/>
        <v>86.29209474942711</v>
      </c>
    </row>
    <row r="565" spans="1:7" ht="13.5" thickBot="1">
      <c r="A565" s="441" t="s">
        <v>271</v>
      </c>
      <c r="B565" s="442"/>
      <c r="C565" s="443"/>
      <c r="D565" s="428">
        <v>92.12</v>
      </c>
      <c r="E565" s="429"/>
      <c r="F565" s="145">
        <f t="shared" si="3"/>
        <v>45.89020623692338</v>
      </c>
      <c r="G565" s="144">
        <f t="shared" si="2"/>
        <v>96.90634851051111</v>
      </c>
    </row>
    <row r="566" spans="1:7" ht="13.5" thickBot="1">
      <c r="A566" s="441" t="s">
        <v>272</v>
      </c>
      <c r="B566" s="442"/>
      <c r="C566" s="443"/>
      <c r="D566" s="428">
        <v>102.22</v>
      </c>
      <c r="E566" s="429"/>
      <c r="F566" s="145">
        <f t="shared" si="3"/>
        <v>50.921590116568694</v>
      </c>
      <c r="G566" s="144">
        <f t="shared" si="2"/>
        <v>107.53112184915811</v>
      </c>
    </row>
    <row r="567" spans="1:7" ht="13.5" thickBot="1">
      <c r="A567" s="441" t="s">
        <v>273</v>
      </c>
      <c r="B567" s="442"/>
      <c r="C567" s="443"/>
      <c r="D567" s="428">
        <v>112.31</v>
      </c>
      <c r="E567" s="429"/>
      <c r="F567" s="145">
        <f t="shared" si="3"/>
        <v>55.94799242801634</v>
      </c>
      <c r="G567" s="144">
        <f t="shared" si="2"/>
        <v>118.1453756102421</v>
      </c>
    </row>
    <row r="568" spans="1:7" ht="13.5" thickBot="1">
      <c r="A568" s="441" t="s">
        <v>274</v>
      </c>
      <c r="B568" s="442"/>
      <c r="C568" s="443"/>
      <c r="D568" s="428">
        <v>122.41</v>
      </c>
      <c r="E568" s="429"/>
      <c r="F568" s="145">
        <f t="shared" si="3"/>
        <v>60.979376307661646</v>
      </c>
      <c r="G568" s="144">
        <f t="shared" si="2"/>
        <v>128.7701489488891</v>
      </c>
    </row>
    <row r="569" spans="1:7" ht="13.5" thickBot="1">
      <c r="A569" s="441" t="s">
        <v>275</v>
      </c>
      <c r="B569" s="442"/>
      <c r="C569" s="443"/>
      <c r="D569" s="428">
        <v>129.99</v>
      </c>
      <c r="E569" s="429"/>
      <c r="F569" s="145">
        <f t="shared" si="3"/>
        <v>64.75540500149447</v>
      </c>
      <c r="G569" s="144">
        <f t="shared" si="2"/>
        <v>136.74398874165587</v>
      </c>
    </row>
    <row r="570" spans="1:7" ht="13.5" thickBot="1">
      <c r="A570" s="441" t="s">
        <v>276</v>
      </c>
      <c r="B570" s="442"/>
      <c r="C570" s="443"/>
      <c r="D570" s="428">
        <v>140.08</v>
      </c>
      <c r="E570" s="429"/>
      <c r="F570" s="145">
        <f t="shared" si="3"/>
        <v>69.78180731294212</v>
      </c>
      <c r="G570" s="144">
        <f t="shared" si="2"/>
        <v>147.35824250273987</v>
      </c>
    </row>
    <row r="571" spans="1:7" ht="13.5" thickBot="1">
      <c r="A571" s="441" t="s">
        <v>277</v>
      </c>
      <c r="B571" s="442"/>
      <c r="C571" s="443"/>
      <c r="D571" s="428">
        <v>150.18</v>
      </c>
      <c r="E571" s="429"/>
      <c r="F571" s="145">
        <f t="shared" si="3"/>
        <v>74.81319119258742</v>
      </c>
      <c r="G571" s="144">
        <f t="shared" si="2"/>
        <v>157.98301584138684</v>
      </c>
    </row>
    <row r="572" spans="1:7" ht="13.5" thickBot="1">
      <c r="A572" s="441" t="s">
        <v>278</v>
      </c>
      <c r="B572" s="442"/>
      <c r="C572" s="443"/>
      <c r="D572" s="428">
        <v>160.27</v>
      </c>
      <c r="E572" s="429"/>
      <c r="F572" s="145">
        <f t="shared" si="3"/>
        <v>79.83959350403508</v>
      </c>
      <c r="G572" s="144">
        <f t="shared" si="2"/>
        <v>168.59726960247087</v>
      </c>
    </row>
    <row r="573" spans="1:7" ht="13.5" thickBot="1">
      <c r="A573" s="441" t="s">
        <v>279</v>
      </c>
      <c r="B573" s="442"/>
      <c r="C573" s="443"/>
      <c r="D573" s="428">
        <v>170.37</v>
      </c>
      <c r="E573" s="429"/>
      <c r="F573" s="145">
        <f t="shared" si="3"/>
        <v>84.87097738368038</v>
      </c>
      <c r="G573" s="144">
        <f t="shared" si="2"/>
        <v>179.22204294111785</v>
      </c>
    </row>
    <row r="574" spans="1:7" ht="13.5" thickBot="1">
      <c r="A574" s="441" t="s">
        <v>280</v>
      </c>
      <c r="B574" s="442"/>
      <c r="C574" s="443"/>
      <c r="D574" s="428">
        <v>195.61</v>
      </c>
      <c r="E574" s="429"/>
      <c r="F574" s="145">
        <f t="shared" si="3"/>
        <v>97.444455514596</v>
      </c>
      <c r="G574" s="144">
        <f t="shared" si="2"/>
        <v>205.77345671017235</v>
      </c>
    </row>
    <row r="575" spans="1:7" ht="13.5" thickBot="1">
      <c r="A575" s="441" t="s">
        <v>281</v>
      </c>
      <c r="B575" s="442"/>
      <c r="C575" s="443"/>
      <c r="D575" s="428">
        <v>220.85</v>
      </c>
      <c r="E575" s="429"/>
      <c r="F575" s="145">
        <f t="shared" si="3"/>
        <v>110.0179336455116</v>
      </c>
      <c r="G575" s="144">
        <f t="shared" si="2"/>
        <v>232.32487047922683</v>
      </c>
    </row>
    <row r="576" spans="1:7" ht="13.5" thickBot="1">
      <c r="A576" s="441" t="s">
        <v>282</v>
      </c>
      <c r="B576" s="442"/>
      <c r="C576" s="443"/>
      <c r="D576" s="428">
        <v>246.08</v>
      </c>
      <c r="E576" s="429"/>
      <c r="F576" s="145">
        <f t="shared" si="3"/>
        <v>122.58643020822956</v>
      </c>
      <c r="G576" s="144">
        <f t="shared" si="2"/>
        <v>258.86576467071836</v>
      </c>
    </row>
    <row r="577" spans="1:7" ht="13.5" thickBot="1">
      <c r="A577" s="441" t="s">
        <v>283</v>
      </c>
      <c r="B577" s="442"/>
      <c r="C577" s="443"/>
      <c r="D577" s="428">
        <v>271.32</v>
      </c>
      <c r="E577" s="429"/>
      <c r="F577" s="145">
        <f t="shared" si="3"/>
        <v>135.15990833914515</v>
      </c>
      <c r="G577" s="144">
        <f t="shared" si="2"/>
        <v>285.4171784397728</v>
      </c>
    </row>
    <row r="578" spans="1:7" ht="13.5" thickBot="1">
      <c r="A578" s="441" t="s">
        <v>284</v>
      </c>
      <c r="B578" s="442"/>
      <c r="C578" s="443"/>
      <c r="D578" s="428">
        <v>296.56</v>
      </c>
      <c r="E578" s="429"/>
      <c r="F578" s="145">
        <f t="shared" si="3"/>
        <v>147.73338647006076</v>
      </c>
      <c r="G578" s="144">
        <f t="shared" si="2"/>
        <v>311.9685922088273</v>
      </c>
    </row>
    <row r="579" spans="1:7" ht="13.5" thickBot="1">
      <c r="A579" s="441" t="s">
        <v>285</v>
      </c>
      <c r="B579" s="442"/>
      <c r="C579" s="443"/>
      <c r="D579" s="428">
        <v>321.8</v>
      </c>
      <c r="E579" s="429"/>
      <c r="F579" s="145">
        <f t="shared" si="3"/>
        <v>160.30686460097638</v>
      </c>
      <c r="G579" s="144">
        <f t="shared" si="2"/>
        <v>338.5200059778818</v>
      </c>
    </row>
    <row r="580" spans="1:7" ht="13.5" thickBot="1">
      <c r="A580" s="441" t="s">
        <v>305</v>
      </c>
      <c r="B580" s="442"/>
      <c r="C580" s="443"/>
      <c r="D580" s="428">
        <v>347.04</v>
      </c>
      <c r="E580" s="429"/>
      <c r="F580" s="145">
        <f t="shared" si="3"/>
        <v>172.880342731892</v>
      </c>
      <c r="G580" s="144">
        <f t="shared" si="2"/>
        <v>365.07141974693633</v>
      </c>
    </row>
    <row r="581" spans="1:7" ht="13.5" thickBot="1">
      <c r="A581" s="441" t="s">
        <v>306</v>
      </c>
      <c r="B581" s="442"/>
      <c r="C581" s="443"/>
      <c r="D581" s="428">
        <v>372.28</v>
      </c>
      <c r="E581" s="429"/>
      <c r="F581" s="145">
        <f t="shared" si="3"/>
        <v>185.4538208628076</v>
      </c>
      <c r="G581" s="144">
        <f t="shared" si="2"/>
        <v>391.62283351599075</v>
      </c>
    </row>
    <row r="582" spans="1:7" ht="13.5" thickBot="1">
      <c r="A582" s="441" t="s">
        <v>307</v>
      </c>
      <c r="B582" s="442"/>
      <c r="C582" s="443"/>
      <c r="D582" s="428">
        <v>397.52</v>
      </c>
      <c r="E582" s="429"/>
      <c r="F582" s="145">
        <f t="shared" si="3"/>
        <v>198.0272989937232</v>
      </c>
      <c r="G582" s="144">
        <f t="shared" si="2"/>
        <v>418.1742472850453</v>
      </c>
    </row>
    <row r="583" spans="1:7" ht="13.5" thickBot="1">
      <c r="A583" s="441" t="s">
        <v>308</v>
      </c>
      <c r="B583" s="442"/>
      <c r="C583" s="443"/>
      <c r="D583" s="428">
        <v>422.75</v>
      </c>
      <c r="E583" s="429"/>
      <c r="F583" s="145">
        <f t="shared" si="3"/>
        <v>210.59579555644115</v>
      </c>
      <c r="G583" s="144">
        <f t="shared" si="2"/>
        <v>444.71514147653676</v>
      </c>
    </row>
    <row r="584" spans="1:7" ht="13.5" thickBot="1">
      <c r="A584" s="441" t="s">
        <v>309</v>
      </c>
      <c r="B584" s="442"/>
      <c r="C584" s="443"/>
      <c r="D584" s="428">
        <v>447.99</v>
      </c>
      <c r="E584" s="429"/>
      <c r="F584" s="145">
        <f t="shared" si="3"/>
        <v>223.16927368735676</v>
      </c>
      <c r="G584" s="144">
        <f t="shared" si="2"/>
        <v>471.26655524559123</v>
      </c>
    </row>
    <row r="585" spans="1:7" ht="13.5" thickBot="1">
      <c r="A585" s="441" t="s">
        <v>310</v>
      </c>
      <c r="B585" s="442"/>
      <c r="C585" s="443"/>
      <c r="D585" s="428">
        <v>473.23</v>
      </c>
      <c r="E585" s="429"/>
      <c r="F585" s="145">
        <f t="shared" si="3"/>
        <v>235.74275181827238</v>
      </c>
      <c r="G585" s="144">
        <f t="shared" si="2"/>
        <v>497.81796901464577</v>
      </c>
    </row>
    <row r="586" spans="1:7" ht="13.5" thickBot="1">
      <c r="A586" s="441" t="s">
        <v>311</v>
      </c>
      <c r="B586" s="442"/>
      <c r="C586" s="443"/>
      <c r="D586" s="428">
        <v>498.47</v>
      </c>
      <c r="E586" s="429"/>
      <c r="F586" s="145">
        <f t="shared" si="3"/>
        <v>248.316229949188</v>
      </c>
      <c r="G586" s="144">
        <f t="shared" si="2"/>
        <v>524.3693827837003</v>
      </c>
    </row>
    <row r="587" spans="1:7" ht="13.5" thickBot="1">
      <c r="A587" s="441" t="s">
        <v>312</v>
      </c>
      <c r="B587" s="442"/>
      <c r="C587" s="443"/>
      <c r="D587" s="428">
        <v>523.71</v>
      </c>
      <c r="E587" s="429"/>
      <c r="F587" s="145">
        <f t="shared" si="3"/>
        <v>260.8897080801036</v>
      </c>
      <c r="G587" s="144">
        <f t="shared" si="2"/>
        <v>550.9207965527548</v>
      </c>
    </row>
    <row r="588" spans="1:7" ht="13.5" thickBot="1">
      <c r="A588" s="441" t="s">
        <v>313</v>
      </c>
      <c r="B588" s="442"/>
      <c r="C588" s="443"/>
      <c r="D588" s="428">
        <v>548.96</v>
      </c>
      <c r="E588" s="429"/>
      <c r="F588" s="145">
        <f t="shared" si="3"/>
        <v>273.4681677792169</v>
      </c>
      <c r="G588" s="144">
        <f t="shared" si="2"/>
        <v>577.4827298993723</v>
      </c>
    </row>
    <row r="589" spans="1:7" ht="13.5" thickBot="1">
      <c r="A589" s="441" t="s">
        <v>314</v>
      </c>
      <c r="B589" s="442"/>
      <c r="C589" s="443"/>
      <c r="D589" s="428">
        <v>574.2</v>
      </c>
      <c r="E589" s="429"/>
      <c r="F589" s="145">
        <f t="shared" si="3"/>
        <v>286.0416459101325</v>
      </c>
      <c r="G589" s="144">
        <f t="shared" si="2"/>
        <v>604.0341436684267</v>
      </c>
    </row>
    <row r="590" spans="1:7" ht="13.5" thickBot="1">
      <c r="A590" s="441" t="s">
        <v>315</v>
      </c>
      <c r="B590" s="442"/>
      <c r="C590" s="443"/>
      <c r="D590" s="428">
        <v>599.43</v>
      </c>
      <c r="E590" s="429"/>
      <c r="F590" s="145">
        <f t="shared" si="3"/>
        <v>298.61014247285044</v>
      </c>
      <c r="G590" s="144">
        <f t="shared" si="2"/>
        <v>630.5750378599182</v>
      </c>
    </row>
    <row r="591" spans="1:7" ht="13.5" thickBot="1">
      <c r="A591" s="441" t="s">
        <v>316</v>
      </c>
      <c r="B591" s="442"/>
      <c r="C591" s="443"/>
      <c r="D591" s="428">
        <v>624.67</v>
      </c>
      <c r="E591" s="429"/>
      <c r="F591" s="145">
        <f t="shared" si="3"/>
        <v>311.18362060376603</v>
      </c>
      <c r="G591" s="144">
        <f t="shared" si="2"/>
        <v>657.1264516289727</v>
      </c>
    </row>
    <row r="592" spans="1:7" ht="13.5" thickBot="1">
      <c r="A592" s="441" t="s">
        <v>317</v>
      </c>
      <c r="B592" s="442"/>
      <c r="C592" s="443"/>
      <c r="D592" s="428">
        <v>649.91</v>
      </c>
      <c r="E592" s="429"/>
      <c r="F592" s="145">
        <f t="shared" si="3"/>
        <v>323.7570987346817</v>
      </c>
      <c r="G592" s="144">
        <f t="shared" si="2"/>
        <v>683.6778653980273</v>
      </c>
    </row>
    <row r="593" spans="1:7" ht="13.5" thickBot="1">
      <c r="A593" s="441" t="s">
        <v>318</v>
      </c>
      <c r="B593" s="442"/>
      <c r="C593" s="443"/>
      <c r="D593" s="428">
        <v>675.15</v>
      </c>
      <c r="E593" s="429"/>
      <c r="F593" s="145">
        <f t="shared" si="3"/>
        <v>336.33057686559727</v>
      </c>
      <c r="G593" s="144">
        <f t="shared" si="2"/>
        <v>710.2292791670817</v>
      </c>
    </row>
    <row r="594" spans="1:6" ht="13.5" thickBot="1">
      <c r="A594" s="387"/>
      <c r="B594" s="388"/>
      <c r="C594" s="388"/>
      <c r="D594" s="388"/>
      <c r="E594" s="389"/>
      <c r="F594" s="144"/>
    </row>
    <row r="595" spans="1:5" ht="12.75">
      <c r="A595" s="430"/>
      <c r="B595" s="431"/>
      <c r="C595" s="431"/>
      <c r="D595" s="431"/>
      <c r="E595" s="432"/>
    </row>
    <row r="596" spans="1:5" ht="13.5" thickBot="1">
      <c r="A596" s="433"/>
      <c r="B596" s="434"/>
      <c r="C596" s="434"/>
      <c r="D596" s="434"/>
      <c r="E596" s="435"/>
    </row>
    <row r="597" spans="1:5" ht="13.5" thickBot="1">
      <c r="A597" s="387"/>
      <c r="B597" s="388"/>
      <c r="C597" s="388"/>
      <c r="D597" s="388"/>
      <c r="E597" s="389"/>
    </row>
    <row r="598" spans="1:5" ht="13.5" thickBot="1">
      <c r="A598" s="436" t="s">
        <v>319</v>
      </c>
      <c r="B598" s="436"/>
      <c r="C598" s="436"/>
      <c r="D598" s="436"/>
      <c r="E598" s="437"/>
    </row>
    <row r="599" spans="1:5" ht="12.75">
      <c r="A599" s="430"/>
      <c r="B599" s="431"/>
      <c r="C599" s="431"/>
      <c r="D599" s="431"/>
      <c r="E599" s="432"/>
    </row>
    <row r="600" spans="1:5" ht="12.75">
      <c r="A600" s="438"/>
      <c r="B600" s="439"/>
      <c r="C600" s="439"/>
      <c r="D600" s="439"/>
      <c r="E600" s="440"/>
    </row>
    <row r="601" spans="1:5" ht="12.75">
      <c r="A601" s="438"/>
      <c r="B601" s="439"/>
      <c r="C601" s="439"/>
      <c r="D601" s="439"/>
      <c r="E601" s="440"/>
    </row>
    <row r="602" spans="1:5" ht="12.75">
      <c r="A602" s="438"/>
      <c r="B602" s="439"/>
      <c r="C602" s="439"/>
      <c r="D602" s="439"/>
      <c r="E602" s="440"/>
    </row>
    <row r="603" spans="1:5" ht="12.75">
      <c r="A603" s="438"/>
      <c r="B603" s="439"/>
      <c r="C603" s="439"/>
      <c r="D603" s="439"/>
      <c r="E603" s="440"/>
    </row>
    <row r="604" spans="1:5" ht="12.75">
      <c r="A604" s="438"/>
      <c r="B604" s="439"/>
      <c r="C604" s="439"/>
      <c r="D604" s="439"/>
      <c r="E604" s="440"/>
    </row>
    <row r="605" spans="1:5" ht="12.75">
      <c r="A605" s="438"/>
      <c r="B605" s="439"/>
      <c r="C605" s="439"/>
      <c r="D605" s="439"/>
      <c r="E605" s="440"/>
    </row>
    <row r="606" spans="1:5" ht="12.75">
      <c r="A606" s="438"/>
      <c r="B606" s="439"/>
      <c r="C606" s="439"/>
      <c r="D606" s="439"/>
      <c r="E606" s="440"/>
    </row>
    <row r="607" spans="1:5" ht="12.75">
      <c r="A607" s="438"/>
      <c r="B607" s="439"/>
      <c r="C607" s="439"/>
      <c r="D607" s="439"/>
      <c r="E607" s="440"/>
    </row>
    <row r="608" spans="1:5" ht="12.75">
      <c r="A608" s="438"/>
      <c r="B608" s="439"/>
      <c r="C608" s="439"/>
      <c r="D608" s="439"/>
      <c r="E608" s="440"/>
    </row>
    <row r="609" spans="1:5" ht="12.75">
      <c r="A609" s="438"/>
      <c r="B609" s="439"/>
      <c r="C609" s="439"/>
      <c r="D609" s="439"/>
      <c r="E609" s="440"/>
    </row>
    <row r="610" spans="1:5" ht="12.75">
      <c r="A610" s="438"/>
      <c r="B610" s="439"/>
      <c r="C610" s="439"/>
      <c r="D610" s="439"/>
      <c r="E610" s="440"/>
    </row>
    <row r="611" spans="1:5" ht="12.75">
      <c r="A611" s="438"/>
      <c r="B611" s="439"/>
      <c r="C611" s="439"/>
      <c r="D611" s="439"/>
      <c r="E611" s="440"/>
    </row>
    <row r="612" spans="1:5" ht="13.5" thickBot="1">
      <c r="A612" s="433"/>
      <c r="B612" s="434"/>
      <c r="C612" s="434"/>
      <c r="D612" s="434"/>
      <c r="E612" s="435"/>
    </row>
    <row r="613" spans="1:5" ht="13.5" thickBot="1">
      <c r="A613" s="387"/>
      <c r="B613" s="388"/>
      <c r="C613" s="388"/>
      <c r="D613" s="388"/>
      <c r="E613" s="389"/>
    </row>
    <row r="614" spans="1:5" ht="18.75" thickBot="1">
      <c r="A614" s="368" t="s">
        <v>320</v>
      </c>
      <c r="B614" s="369"/>
      <c r="C614" s="369"/>
      <c r="D614" s="369"/>
      <c r="E614" s="370"/>
    </row>
    <row r="615" spans="1:5" ht="13.5" thickBot="1">
      <c r="A615" s="371" t="s">
        <v>321</v>
      </c>
      <c r="B615" s="372"/>
      <c r="C615" s="372"/>
      <c r="D615" s="372"/>
      <c r="E615" s="373"/>
    </row>
    <row r="616" spans="1:5" ht="13.5" thickBot="1">
      <c r="A616" s="10" t="s">
        <v>100</v>
      </c>
      <c r="B616" s="55" t="s">
        <v>101</v>
      </c>
      <c r="C616" s="33"/>
      <c r="D616" s="33" t="s">
        <v>102</v>
      </c>
      <c r="E616" s="56" t="s">
        <v>103</v>
      </c>
    </row>
    <row r="617" spans="1:7" ht="13.5" thickBot="1">
      <c r="A617" s="57" t="s">
        <v>104</v>
      </c>
      <c r="B617" s="356" t="s">
        <v>116</v>
      </c>
      <c r="C617" s="357"/>
      <c r="D617" s="58" t="s">
        <v>322</v>
      </c>
      <c r="E617" s="59">
        <v>111.26</v>
      </c>
      <c r="F617">
        <f>E617/2.0074</f>
        <v>55.42492776726113</v>
      </c>
      <c r="G617" s="144">
        <f>F617*2.1117</f>
        <v>117.04081996612533</v>
      </c>
    </row>
    <row r="618" spans="1:7" ht="13.5" thickBot="1">
      <c r="A618" s="57" t="s">
        <v>153</v>
      </c>
      <c r="B618" s="356"/>
      <c r="C618" s="357"/>
      <c r="D618" s="58" t="s">
        <v>154</v>
      </c>
      <c r="E618" s="59">
        <v>3.61</v>
      </c>
      <c r="F618">
        <f>E618/2.0074</f>
        <v>1.7983461193583739</v>
      </c>
      <c r="G618" s="144">
        <f>F618*2.1117</f>
        <v>3.797567500249078</v>
      </c>
    </row>
    <row r="619" spans="1:5" ht="13.5" thickBot="1">
      <c r="A619" s="57"/>
      <c r="B619" s="356"/>
      <c r="C619" s="357"/>
      <c r="D619" s="60" t="s">
        <v>155</v>
      </c>
      <c r="E619" s="61">
        <f>SUM(E617:E618)</f>
        <v>114.87</v>
      </c>
    </row>
    <row r="620" spans="1:5" ht="13.5" thickBot="1">
      <c r="A620" s="356"/>
      <c r="B620" s="358"/>
      <c r="C620" s="358"/>
      <c r="D620" s="358"/>
      <c r="E620" s="357"/>
    </row>
    <row r="621" spans="1:5" ht="13.5" thickBot="1">
      <c r="A621" s="62" t="s">
        <v>323</v>
      </c>
      <c r="B621" s="387" t="s">
        <v>382</v>
      </c>
      <c r="C621" s="388"/>
      <c r="D621" s="388"/>
      <c r="E621" s="389"/>
    </row>
    <row r="622" spans="1:5" ht="13.5" thickBot="1">
      <c r="A622" s="356"/>
      <c r="B622" s="358"/>
      <c r="C622" s="358"/>
      <c r="D622" s="358"/>
      <c r="E622" s="357"/>
    </row>
    <row r="623" spans="1:5" ht="13.5" thickBot="1">
      <c r="A623" s="57"/>
      <c r="B623" s="356"/>
      <c r="C623" s="357"/>
      <c r="D623" s="58" t="s">
        <v>145</v>
      </c>
      <c r="E623" s="59">
        <f>E619*10%</f>
        <v>11.487000000000002</v>
      </c>
    </row>
    <row r="624" spans="1:7" ht="13.5" thickBot="1">
      <c r="A624" s="57"/>
      <c r="B624" s="356"/>
      <c r="C624" s="357"/>
      <c r="D624" s="58" t="s">
        <v>160</v>
      </c>
      <c r="E624" s="59">
        <v>6.65</v>
      </c>
      <c r="F624">
        <f>E624/2.0074</f>
        <v>3.312742851449636</v>
      </c>
      <c r="G624" s="144">
        <f>F624*2.1117</f>
        <v>6.995519079406196</v>
      </c>
    </row>
    <row r="625" spans="1:5" ht="13.5" thickBot="1">
      <c r="A625" s="78"/>
      <c r="B625" s="356"/>
      <c r="C625" s="357"/>
      <c r="D625" s="89" t="s">
        <v>155</v>
      </c>
      <c r="E625" s="61">
        <v>18.42</v>
      </c>
    </row>
    <row r="626" spans="1:5" ht="13.5" thickBot="1">
      <c r="A626" s="356"/>
      <c r="B626" s="358"/>
      <c r="C626" s="358"/>
      <c r="D626" s="358"/>
      <c r="E626" s="357"/>
    </row>
    <row r="627" spans="1:7" ht="13.5" thickBot="1">
      <c r="A627" s="57" t="s">
        <v>104</v>
      </c>
      <c r="B627" s="356" t="s">
        <v>324</v>
      </c>
      <c r="C627" s="357"/>
      <c r="D627" s="58" t="s">
        <v>325</v>
      </c>
      <c r="E627" s="59">
        <v>55.69</v>
      </c>
      <c r="F627">
        <f>E627/2.0074</f>
        <v>27.742353292816578</v>
      </c>
      <c r="G627" s="144">
        <f>F627*2.1117</f>
        <v>58.58352744844076</v>
      </c>
    </row>
    <row r="628" spans="1:7" ht="13.5" thickBot="1">
      <c r="A628" s="57" t="s">
        <v>153</v>
      </c>
      <c r="B628" s="356"/>
      <c r="C628" s="357"/>
      <c r="D628" s="58" t="s">
        <v>154</v>
      </c>
      <c r="E628" s="59">
        <v>3.61</v>
      </c>
      <c r="F628">
        <f>E628/2.0074</f>
        <v>1.7983461193583739</v>
      </c>
      <c r="G628" s="144">
        <f>F628*2.1117</f>
        <v>3.797567500249078</v>
      </c>
    </row>
    <row r="629" spans="1:5" ht="13.5" thickBot="1">
      <c r="A629" s="57"/>
      <c r="B629" s="356"/>
      <c r="C629" s="357"/>
      <c r="D629" s="60" t="s">
        <v>155</v>
      </c>
      <c r="E629" s="61">
        <f>SUM(E627:E628)</f>
        <v>59.3</v>
      </c>
    </row>
    <row r="630" spans="1:5" ht="13.5" thickBot="1">
      <c r="A630" s="356"/>
      <c r="B630" s="358"/>
      <c r="C630" s="358"/>
      <c r="D630" s="358"/>
      <c r="E630" s="357"/>
    </row>
    <row r="631" spans="1:5" ht="13.5" thickBot="1">
      <c r="A631" s="62" t="s">
        <v>323</v>
      </c>
      <c r="B631" s="387" t="s">
        <v>383</v>
      </c>
      <c r="C631" s="388"/>
      <c r="D631" s="388"/>
      <c r="E631" s="389"/>
    </row>
    <row r="632" spans="1:5" ht="13.5" thickBot="1">
      <c r="A632" s="356"/>
      <c r="B632" s="358"/>
      <c r="C632" s="358"/>
      <c r="D632" s="358"/>
      <c r="E632" s="357"/>
    </row>
    <row r="633" spans="1:5" ht="13.5" thickBot="1">
      <c r="A633" s="57"/>
      <c r="B633" s="356"/>
      <c r="C633" s="357"/>
      <c r="D633" s="58" t="s">
        <v>145</v>
      </c>
      <c r="E633" s="59">
        <f>E629*10%</f>
        <v>5.93</v>
      </c>
    </row>
    <row r="634" spans="1:7" ht="13.5" thickBot="1">
      <c r="A634" s="63"/>
      <c r="B634" s="356"/>
      <c r="C634" s="357"/>
      <c r="D634" s="58" t="s">
        <v>160</v>
      </c>
      <c r="E634" s="59">
        <v>6.93</v>
      </c>
      <c r="F634">
        <f>E634/2.0074</f>
        <v>3.4522267609843578</v>
      </c>
      <c r="G634" s="144">
        <f>F634*2.1117</f>
        <v>7.290067251170668</v>
      </c>
    </row>
    <row r="635" spans="1:5" ht="13.5" thickBot="1">
      <c r="A635" s="63"/>
      <c r="B635" s="356"/>
      <c r="C635" s="357"/>
      <c r="D635" s="60" t="s">
        <v>155</v>
      </c>
      <c r="E635" s="61">
        <v>12.86</v>
      </c>
    </row>
    <row r="636" spans="1:5" ht="13.5" thickBot="1">
      <c r="A636" s="356"/>
      <c r="B636" s="358"/>
      <c r="C636" s="358"/>
      <c r="D636" s="358"/>
      <c r="E636" s="357"/>
    </row>
    <row r="637" spans="1:5" ht="13.5" thickBot="1">
      <c r="A637" s="57"/>
      <c r="B637" s="356"/>
      <c r="C637" s="357"/>
      <c r="D637" s="60" t="s">
        <v>144</v>
      </c>
      <c r="E637" s="61">
        <v>205.46</v>
      </c>
    </row>
    <row r="638" spans="1:5" ht="13.5" thickBot="1">
      <c r="A638" s="356"/>
      <c r="B638" s="358"/>
      <c r="C638" s="358"/>
      <c r="D638" s="358"/>
      <c r="E638" s="357"/>
    </row>
    <row r="639" spans="1:7" ht="13.5" thickBot="1">
      <c r="A639" s="57" t="s">
        <v>326</v>
      </c>
      <c r="B639" s="356"/>
      <c r="C639" s="357"/>
      <c r="D639" s="58" t="s">
        <v>327</v>
      </c>
      <c r="E639" s="59">
        <v>10.44</v>
      </c>
      <c r="F639">
        <f>E639/2.0074</f>
        <v>5.200757198366045</v>
      </c>
      <c r="G639" s="144">
        <f>F639*2.1117</f>
        <v>10.982438975789576</v>
      </c>
    </row>
    <row r="640" spans="1:7" ht="13.5" thickBot="1">
      <c r="A640" s="57" t="s">
        <v>153</v>
      </c>
      <c r="B640" s="356"/>
      <c r="C640" s="357"/>
      <c r="D640" s="58" t="s">
        <v>154</v>
      </c>
      <c r="E640" s="59">
        <v>3.61</v>
      </c>
      <c r="F640">
        <f>E640/2.0074</f>
        <v>1.7983461193583739</v>
      </c>
      <c r="G640" s="144">
        <f>F640*2.1117</f>
        <v>3.797567500249078</v>
      </c>
    </row>
    <row r="641" spans="1:5" ht="13.5" thickBot="1">
      <c r="A641" s="57"/>
      <c r="B641" s="356"/>
      <c r="C641" s="357"/>
      <c r="D641" s="60" t="s">
        <v>155</v>
      </c>
      <c r="E641" s="61">
        <f>SUM(E639:E640)</f>
        <v>14.049999999999999</v>
      </c>
    </row>
    <row r="642" spans="1:5" ht="13.5" thickBot="1">
      <c r="A642" s="356"/>
      <c r="B642" s="358"/>
      <c r="C642" s="358"/>
      <c r="D642" s="358"/>
      <c r="E642" s="357"/>
    </row>
    <row r="643" spans="1:5" ht="13.5" thickBot="1">
      <c r="A643" s="62" t="s">
        <v>323</v>
      </c>
      <c r="B643" s="387" t="s">
        <v>384</v>
      </c>
      <c r="C643" s="388"/>
      <c r="D643" s="388"/>
      <c r="E643" s="389"/>
    </row>
    <row r="644" spans="1:5" ht="13.5" thickBot="1">
      <c r="A644" s="356"/>
      <c r="B644" s="358"/>
      <c r="C644" s="358"/>
      <c r="D644" s="358"/>
      <c r="E644" s="357"/>
    </row>
    <row r="645" spans="1:5" ht="13.5" thickBot="1">
      <c r="A645" s="57"/>
      <c r="B645" s="356"/>
      <c r="C645" s="357"/>
      <c r="D645" s="58" t="s">
        <v>145</v>
      </c>
      <c r="E645" s="59">
        <v>1.41</v>
      </c>
    </row>
    <row r="646" spans="1:5" ht="13.5" thickBot="1">
      <c r="A646" s="356"/>
      <c r="B646" s="358"/>
      <c r="C646" s="358"/>
      <c r="D646" s="358"/>
      <c r="E646" s="357"/>
    </row>
    <row r="647" spans="1:5" ht="13.5" thickBot="1">
      <c r="A647" s="57"/>
      <c r="B647" s="356"/>
      <c r="C647" s="357"/>
      <c r="D647" s="60" t="s">
        <v>144</v>
      </c>
      <c r="E647" s="61">
        <v>220.86</v>
      </c>
    </row>
    <row r="648" spans="1:5" ht="13.5" thickBot="1">
      <c r="A648" s="356"/>
      <c r="B648" s="358"/>
      <c r="C648" s="358"/>
      <c r="D648" s="358"/>
      <c r="E648" s="357"/>
    </row>
    <row r="649" spans="1:7" ht="13.5" thickBot="1">
      <c r="A649" s="57" t="s">
        <v>328</v>
      </c>
      <c r="B649" s="356"/>
      <c r="C649" s="357"/>
      <c r="D649" s="58" t="s">
        <v>329</v>
      </c>
      <c r="E649" s="59">
        <v>13.92</v>
      </c>
      <c r="F649">
        <f>E649/2.0074</f>
        <v>6.9343429311547276</v>
      </c>
      <c r="G649" s="144">
        <f>F649*2.1117</f>
        <v>14.643251967719438</v>
      </c>
    </row>
    <row r="650" spans="1:7" ht="13.5" thickBot="1">
      <c r="A650" s="57"/>
      <c r="B650" s="356"/>
      <c r="C650" s="357"/>
      <c r="D650" s="58" t="s">
        <v>330</v>
      </c>
      <c r="E650" s="59">
        <v>10</v>
      </c>
      <c r="F650">
        <f>E650/2.0074</f>
        <v>4.981568197668626</v>
      </c>
      <c r="G650" s="144">
        <f>F650*2.1117</f>
        <v>10.519577563016837</v>
      </c>
    </row>
    <row r="651" spans="1:5" ht="13.5" thickBot="1">
      <c r="A651" s="356"/>
      <c r="B651" s="358"/>
      <c r="C651" s="358"/>
      <c r="D651" s="358"/>
      <c r="E651" s="357"/>
    </row>
    <row r="652" spans="1:5" ht="13.5" thickBot="1">
      <c r="A652" s="371" t="s">
        <v>331</v>
      </c>
      <c r="B652" s="372"/>
      <c r="C652" s="372"/>
      <c r="D652" s="372"/>
      <c r="E652" s="373"/>
    </row>
    <row r="653" spans="1:5" ht="13.5" thickBot="1">
      <c r="A653" s="10" t="s">
        <v>100</v>
      </c>
      <c r="B653" s="351" t="s">
        <v>101</v>
      </c>
      <c r="C653" s="353"/>
      <c r="D653" s="11" t="s">
        <v>102</v>
      </c>
      <c r="E653" s="56" t="s">
        <v>103</v>
      </c>
    </row>
    <row r="654" spans="1:7" ht="13.5" thickBot="1">
      <c r="A654" s="4" t="s">
        <v>104</v>
      </c>
      <c r="B654" s="354" t="s">
        <v>107</v>
      </c>
      <c r="C654" s="355"/>
      <c r="D654" s="66" t="s">
        <v>322</v>
      </c>
      <c r="E654" s="67">
        <v>335.37</v>
      </c>
      <c r="F654">
        <f>E654/2.0074</f>
        <v>167.06685264521272</v>
      </c>
      <c r="G654" s="144">
        <f>F654*2.1117</f>
        <v>352.7950727308957</v>
      </c>
    </row>
    <row r="655" spans="1:7" ht="13.5" thickBot="1">
      <c r="A655" s="4" t="s">
        <v>153</v>
      </c>
      <c r="B655" s="354"/>
      <c r="C655" s="355"/>
      <c r="D655" s="66" t="s">
        <v>154</v>
      </c>
      <c r="E655" s="67">
        <v>3.61</v>
      </c>
      <c r="F655">
        <f>E655/2.0074</f>
        <v>1.7983461193583739</v>
      </c>
      <c r="G655" s="144">
        <f>F655*2.1117</f>
        <v>3.797567500249078</v>
      </c>
    </row>
    <row r="656" spans="1:5" ht="13.5" thickBot="1">
      <c r="A656" s="4"/>
      <c r="B656" s="354"/>
      <c r="C656" s="355"/>
      <c r="D656" s="13" t="s">
        <v>155</v>
      </c>
      <c r="E656" s="61">
        <f>SUM(E654:E655)</f>
        <v>338.98</v>
      </c>
    </row>
    <row r="657" spans="1:5" ht="13.5" thickBot="1">
      <c r="A657" s="354"/>
      <c r="B657" s="374"/>
      <c r="C657" s="374"/>
      <c r="D657" s="374"/>
      <c r="E657" s="355"/>
    </row>
    <row r="658" spans="1:5" ht="13.5" thickBot="1">
      <c r="A658" s="69" t="s">
        <v>323</v>
      </c>
      <c r="B658" s="378" t="s">
        <v>385</v>
      </c>
      <c r="C658" s="379"/>
      <c r="D658" s="379"/>
      <c r="E658" s="380"/>
    </row>
    <row r="659" spans="1:5" ht="13.5" thickBot="1">
      <c r="A659" s="354"/>
      <c r="B659" s="374"/>
      <c r="C659" s="374"/>
      <c r="D659" s="374"/>
      <c r="E659" s="355"/>
    </row>
    <row r="660" spans="1:5" ht="13.5" thickBot="1">
      <c r="A660" s="4"/>
      <c r="B660" s="354"/>
      <c r="C660" s="355"/>
      <c r="D660" s="66" t="s">
        <v>145</v>
      </c>
      <c r="E660" s="67">
        <f>E656*10%</f>
        <v>33.898</v>
      </c>
    </row>
    <row r="661" spans="1:7" ht="13.5" thickBot="1">
      <c r="A661" s="4"/>
      <c r="B661" s="354"/>
      <c r="C661" s="355"/>
      <c r="D661" s="66" t="s">
        <v>160</v>
      </c>
      <c r="E661" s="67">
        <v>6.93</v>
      </c>
      <c r="F661">
        <f>E661/2.0074</f>
        <v>3.4522267609843578</v>
      </c>
      <c r="G661" s="144">
        <f>F661*2.1117</f>
        <v>7.290067251170668</v>
      </c>
    </row>
    <row r="662" spans="1:5" ht="13.5" thickBot="1">
      <c r="A662" s="50"/>
      <c r="B662" s="354"/>
      <c r="C662" s="355"/>
      <c r="D662" s="104" t="s">
        <v>155</v>
      </c>
      <c r="E662" s="105">
        <v>40.83</v>
      </c>
    </row>
    <row r="663" spans="1:5" ht="13.5" thickBot="1">
      <c r="A663" s="354"/>
      <c r="B663" s="374"/>
      <c r="C663" s="374"/>
      <c r="D663" s="374"/>
      <c r="E663" s="355"/>
    </row>
    <row r="664" spans="1:7" ht="13.5" thickBot="1">
      <c r="A664" s="4" t="s">
        <v>104</v>
      </c>
      <c r="B664" s="354" t="s">
        <v>324</v>
      </c>
      <c r="C664" s="355"/>
      <c r="D664" s="66" t="s">
        <v>325</v>
      </c>
      <c r="E664" s="67">
        <v>55.69</v>
      </c>
      <c r="F664">
        <f>E664/2.0074</f>
        <v>27.742353292816578</v>
      </c>
      <c r="G664" s="144">
        <f>F664*2.1117</f>
        <v>58.58352744844076</v>
      </c>
    </row>
    <row r="665" spans="1:7" ht="13.5" thickBot="1">
      <c r="A665" s="4" t="s">
        <v>153</v>
      </c>
      <c r="B665" s="354"/>
      <c r="C665" s="355"/>
      <c r="D665" s="66" t="s">
        <v>154</v>
      </c>
      <c r="E665" s="67">
        <v>3.61</v>
      </c>
      <c r="F665">
        <f>E665/2.0074</f>
        <v>1.7983461193583739</v>
      </c>
      <c r="G665" s="144">
        <f>F665*2.1117</f>
        <v>3.797567500249078</v>
      </c>
    </row>
    <row r="666" spans="1:5" ht="13.5" thickBot="1">
      <c r="A666" s="20"/>
      <c r="B666" s="354"/>
      <c r="C666" s="355"/>
      <c r="D666" s="13" t="s">
        <v>144</v>
      </c>
      <c r="E666" s="61">
        <f>SUM(E664:E665)</f>
        <v>59.3</v>
      </c>
    </row>
    <row r="667" spans="1:5" ht="13.5" thickBot="1">
      <c r="A667" s="365"/>
      <c r="B667" s="366"/>
      <c r="C667" s="366"/>
      <c r="D667" s="366"/>
      <c r="E667" s="367"/>
    </row>
    <row r="668" spans="1:5" ht="13.5" thickBot="1">
      <c r="A668" s="70" t="s">
        <v>323</v>
      </c>
      <c r="B668" s="378" t="s">
        <v>383</v>
      </c>
      <c r="C668" s="379"/>
      <c r="D668" s="379"/>
      <c r="E668" s="380"/>
    </row>
    <row r="669" spans="1:5" ht="13.5" thickBot="1">
      <c r="A669" s="365"/>
      <c r="B669" s="374"/>
      <c r="C669" s="374"/>
      <c r="D669" s="374"/>
      <c r="E669" s="355"/>
    </row>
    <row r="670" spans="1:5" ht="13.5" thickBot="1">
      <c r="A670" s="4"/>
      <c r="B670" s="354"/>
      <c r="C670" s="355"/>
      <c r="D670" s="66" t="s">
        <v>145</v>
      </c>
      <c r="E670" s="67">
        <f>E666*10%</f>
        <v>5.93</v>
      </c>
    </row>
    <row r="671" spans="1:7" ht="13.5" thickBot="1">
      <c r="A671" s="4"/>
      <c r="B671" s="354"/>
      <c r="C671" s="355"/>
      <c r="D671" s="66" t="s">
        <v>160</v>
      </c>
      <c r="E671" s="67">
        <v>6.93</v>
      </c>
      <c r="F671">
        <f>E671/2.0074</f>
        <v>3.4522267609843578</v>
      </c>
      <c r="G671" s="144">
        <f>F671*2.1117</f>
        <v>7.290067251170668</v>
      </c>
    </row>
    <row r="672" spans="1:5" ht="13.5" thickBot="1">
      <c r="A672" s="4"/>
      <c r="B672" s="354"/>
      <c r="C672" s="355"/>
      <c r="D672" s="13" t="s">
        <v>155</v>
      </c>
      <c r="E672" s="61">
        <v>12.86</v>
      </c>
    </row>
    <row r="673" spans="1:5" ht="13.5" thickBot="1">
      <c r="A673" s="354"/>
      <c r="B673" s="374"/>
      <c r="C673" s="374"/>
      <c r="D673" s="374"/>
      <c r="E673" s="355"/>
    </row>
    <row r="674" spans="1:5" ht="13.5" thickBot="1">
      <c r="A674" s="71"/>
      <c r="B674" s="72"/>
      <c r="C674" s="68"/>
      <c r="D674" s="73" t="s">
        <v>155</v>
      </c>
      <c r="E674" s="61">
        <f>E656+E660+E661+E666+E670+E671</f>
        <v>451.9680000000001</v>
      </c>
    </row>
    <row r="675" spans="1:5" ht="13.5" thickBot="1">
      <c r="A675" s="425"/>
      <c r="B675" s="426"/>
      <c r="C675" s="426"/>
      <c r="D675" s="426"/>
      <c r="E675" s="427"/>
    </row>
    <row r="676" spans="1:7" ht="13.5" thickBot="1">
      <c r="A676" s="4" t="s">
        <v>326</v>
      </c>
      <c r="B676" s="354"/>
      <c r="C676" s="355"/>
      <c r="D676" s="66" t="s">
        <v>327</v>
      </c>
      <c r="E676" s="67">
        <v>10.44</v>
      </c>
      <c r="F676">
        <f>E676/2.0074</f>
        <v>5.200757198366045</v>
      </c>
      <c r="G676" s="144">
        <f>F676*2.1117</f>
        <v>10.982438975789576</v>
      </c>
    </row>
    <row r="677" spans="1:7" ht="13.5" thickBot="1">
      <c r="A677" s="4" t="s">
        <v>153</v>
      </c>
      <c r="B677" s="354"/>
      <c r="C677" s="355"/>
      <c r="D677" s="66" t="s">
        <v>154</v>
      </c>
      <c r="E677" s="67">
        <v>3.61</v>
      </c>
      <c r="F677">
        <f>E677/2.0074</f>
        <v>1.7983461193583739</v>
      </c>
      <c r="G677" s="144">
        <f>F677*2.1117</f>
        <v>3.797567500249078</v>
      </c>
    </row>
    <row r="678" spans="1:5" ht="13.5" thickBot="1">
      <c r="A678" s="4"/>
      <c r="B678" s="354"/>
      <c r="C678" s="355"/>
      <c r="D678" s="13" t="s">
        <v>155</v>
      </c>
      <c r="E678" s="61">
        <f>SUM(E676:E677)</f>
        <v>14.049999999999999</v>
      </c>
    </row>
    <row r="679" spans="1:5" ht="13.5" thickBot="1">
      <c r="A679" s="354"/>
      <c r="B679" s="374"/>
      <c r="C679" s="374"/>
      <c r="D679" s="374"/>
      <c r="E679" s="355"/>
    </row>
    <row r="680" spans="1:5" ht="13.5" thickBot="1">
      <c r="A680" s="69" t="s">
        <v>323</v>
      </c>
      <c r="B680" s="378" t="s">
        <v>386</v>
      </c>
      <c r="C680" s="379"/>
      <c r="D680" s="379"/>
      <c r="E680" s="380"/>
    </row>
    <row r="681" spans="1:5" ht="13.5" thickBot="1">
      <c r="A681" s="354"/>
      <c r="B681" s="374"/>
      <c r="C681" s="374"/>
      <c r="D681" s="374"/>
      <c r="E681" s="355"/>
    </row>
    <row r="682" spans="1:5" ht="13.5" thickBot="1">
      <c r="A682" s="71"/>
      <c r="B682" s="72"/>
      <c r="C682" s="68"/>
      <c r="D682" s="74" t="s">
        <v>145</v>
      </c>
      <c r="E682" s="67">
        <f>E678*10%</f>
        <v>1.405</v>
      </c>
    </row>
    <row r="683" spans="1:5" ht="13.5" thickBot="1">
      <c r="A683" s="354"/>
      <c r="B683" s="374"/>
      <c r="C683" s="374"/>
      <c r="D683" s="374"/>
      <c r="E683" s="355"/>
    </row>
    <row r="684" spans="1:5" ht="13.5" thickBot="1">
      <c r="A684" s="75"/>
      <c r="B684" s="354"/>
      <c r="C684" s="355"/>
      <c r="D684" s="13" t="s">
        <v>144</v>
      </c>
      <c r="E684" s="61">
        <f>E674+E678+E682</f>
        <v>467.42300000000006</v>
      </c>
    </row>
    <row r="685" spans="1:5" ht="13.5" thickBot="1">
      <c r="A685" s="354"/>
      <c r="B685" s="374"/>
      <c r="C685" s="374"/>
      <c r="D685" s="374"/>
      <c r="E685" s="355"/>
    </row>
    <row r="686" spans="1:7" ht="13.5" thickBot="1">
      <c r="A686" s="4" t="s">
        <v>328</v>
      </c>
      <c r="B686" s="354"/>
      <c r="C686" s="355"/>
      <c r="D686" s="66" t="s">
        <v>332</v>
      </c>
      <c r="E686" s="67">
        <v>55.64</v>
      </c>
      <c r="F686">
        <f>E686/2.0074</f>
        <v>27.717445451828233</v>
      </c>
      <c r="G686" s="144">
        <f>F686*2.1117</f>
        <v>58.53092956062568</v>
      </c>
    </row>
    <row r="687" spans="1:7" ht="13.5" thickBot="1">
      <c r="A687" s="75"/>
      <c r="B687" s="354"/>
      <c r="C687" s="355"/>
      <c r="D687" s="66" t="s">
        <v>330</v>
      </c>
      <c r="E687" s="67">
        <v>10</v>
      </c>
      <c r="F687">
        <f>E687/2.0074</f>
        <v>4.981568197668626</v>
      </c>
      <c r="G687" s="144">
        <f>F687*2.1117</f>
        <v>10.519577563016837</v>
      </c>
    </row>
    <row r="688" spans="1:5" ht="13.5" thickBot="1">
      <c r="A688" s="75"/>
      <c r="B688" s="354"/>
      <c r="C688" s="355"/>
      <c r="D688" s="66" t="s">
        <v>333</v>
      </c>
      <c r="E688" s="67"/>
    </row>
    <row r="689" spans="1:5" ht="13.5" thickBot="1">
      <c r="A689" s="354"/>
      <c r="B689" s="374"/>
      <c r="C689" s="374"/>
      <c r="D689" s="374"/>
      <c r="E689" s="355"/>
    </row>
    <row r="690" spans="1:5" ht="13.5" thickBot="1">
      <c r="A690" s="371" t="s">
        <v>334</v>
      </c>
      <c r="B690" s="424"/>
      <c r="C690" s="424"/>
      <c r="D690" s="372"/>
      <c r="E690" s="373"/>
    </row>
    <row r="691" spans="1:5" ht="13.5" thickBot="1">
      <c r="A691" s="77" t="s">
        <v>100</v>
      </c>
      <c r="B691" s="419" t="s">
        <v>101</v>
      </c>
      <c r="C691" s="420"/>
      <c r="D691" s="11" t="s">
        <v>102</v>
      </c>
      <c r="E691" s="56" t="s">
        <v>103</v>
      </c>
    </row>
    <row r="692" spans="1:7" ht="13.5" thickBot="1">
      <c r="A692" s="78" t="s">
        <v>104</v>
      </c>
      <c r="B692" s="356" t="s">
        <v>335</v>
      </c>
      <c r="C692" s="357"/>
      <c r="D692" s="58" t="s">
        <v>336</v>
      </c>
      <c r="E692" s="59">
        <v>55.64</v>
      </c>
      <c r="F692">
        <f>E692/2.0074</f>
        <v>27.717445451828233</v>
      </c>
      <c r="G692" s="144">
        <f>F692*2.1117</f>
        <v>58.53092956062568</v>
      </c>
    </row>
    <row r="693" spans="1:7" ht="13.5" thickBot="1">
      <c r="A693" s="78" t="s">
        <v>153</v>
      </c>
      <c r="B693" s="390"/>
      <c r="C693" s="391"/>
      <c r="D693" s="58" t="s">
        <v>154</v>
      </c>
      <c r="E693" s="59">
        <v>3.61</v>
      </c>
      <c r="F693">
        <f>E693/2.0074</f>
        <v>1.7983461193583739</v>
      </c>
      <c r="G693" s="144">
        <f>F693*2.1117</f>
        <v>3.797567500249078</v>
      </c>
    </row>
    <row r="694" spans="1:5" ht="13.5" thickBot="1">
      <c r="A694" s="78"/>
      <c r="B694" s="390"/>
      <c r="C694" s="391"/>
      <c r="D694" s="60" t="s">
        <v>155</v>
      </c>
      <c r="E694" s="61">
        <v>59.25</v>
      </c>
    </row>
    <row r="695" spans="1:5" ht="13.5" thickBot="1">
      <c r="A695" s="356"/>
      <c r="B695" s="358"/>
      <c r="C695" s="358"/>
      <c r="D695" s="358"/>
      <c r="E695" s="357"/>
    </row>
    <row r="696" spans="1:5" ht="13.5" thickBot="1">
      <c r="A696" s="62" t="s">
        <v>323</v>
      </c>
      <c r="B696" s="387" t="s">
        <v>387</v>
      </c>
      <c r="C696" s="388"/>
      <c r="D696" s="388"/>
      <c r="E696" s="389"/>
    </row>
    <row r="697" spans="1:5" ht="13.5" thickBot="1">
      <c r="A697" s="356"/>
      <c r="B697" s="358"/>
      <c r="C697" s="358"/>
      <c r="D697" s="358"/>
      <c r="E697" s="357"/>
    </row>
    <row r="698" spans="1:5" ht="13.5" thickBot="1">
      <c r="A698" s="78"/>
      <c r="B698" s="390"/>
      <c r="C698" s="391"/>
      <c r="D698" s="58" t="s">
        <v>145</v>
      </c>
      <c r="E698" s="59">
        <v>5.93</v>
      </c>
    </row>
    <row r="699" spans="1:7" ht="13.5" thickBot="1">
      <c r="A699" s="78"/>
      <c r="B699" s="390"/>
      <c r="C699" s="391"/>
      <c r="D699" s="58" t="s">
        <v>160</v>
      </c>
      <c r="E699" s="59">
        <v>6.93</v>
      </c>
      <c r="F699">
        <f>E699/2.0074</f>
        <v>3.4522267609843578</v>
      </c>
      <c r="G699" s="144">
        <f>F699*2.1117</f>
        <v>7.290067251170668</v>
      </c>
    </row>
    <row r="700" spans="1:5" ht="13.5" thickBot="1">
      <c r="A700" s="78"/>
      <c r="B700" s="390"/>
      <c r="C700" s="391"/>
      <c r="D700" s="60" t="s">
        <v>155</v>
      </c>
      <c r="E700" s="61">
        <v>12.86</v>
      </c>
    </row>
    <row r="701" spans="1:5" ht="13.5" thickBot="1">
      <c r="A701" s="356"/>
      <c r="B701" s="358"/>
      <c r="C701" s="358"/>
      <c r="D701" s="358"/>
      <c r="E701" s="357"/>
    </row>
    <row r="702" spans="1:5" ht="13.5" thickBot="1">
      <c r="A702" s="78"/>
      <c r="B702" s="356"/>
      <c r="C702" s="357"/>
      <c r="D702" s="60" t="s">
        <v>144</v>
      </c>
      <c r="E702" s="101">
        <v>72.11</v>
      </c>
    </row>
    <row r="703" spans="1:5" ht="13.5" thickBot="1">
      <c r="A703" s="356"/>
      <c r="B703" s="358"/>
      <c r="C703" s="358"/>
      <c r="D703" s="358"/>
      <c r="E703" s="357"/>
    </row>
    <row r="704" spans="1:7" ht="13.5" thickBot="1">
      <c r="A704" s="78" t="s">
        <v>337</v>
      </c>
      <c r="B704" s="390"/>
      <c r="C704" s="391"/>
      <c r="D704" s="58" t="s">
        <v>327</v>
      </c>
      <c r="E704" s="59">
        <v>6.98</v>
      </c>
      <c r="F704">
        <f>E704/2.0074</f>
        <v>3.477134601972701</v>
      </c>
      <c r="G704" s="144">
        <f>F704*2.1117</f>
        <v>7.342665138985752</v>
      </c>
    </row>
    <row r="705" spans="1:7" ht="13.5" thickBot="1">
      <c r="A705" s="78" t="s">
        <v>153</v>
      </c>
      <c r="B705" s="390"/>
      <c r="C705" s="391"/>
      <c r="D705" s="58" t="s">
        <v>154</v>
      </c>
      <c r="E705" s="59">
        <v>3.61</v>
      </c>
      <c r="F705">
        <f>E705/2.0074</f>
        <v>1.7983461193583739</v>
      </c>
      <c r="G705" s="144">
        <f>F705*2.1117</f>
        <v>3.797567500249078</v>
      </c>
    </row>
    <row r="706" spans="1:5" ht="13.5" thickBot="1">
      <c r="A706" s="78"/>
      <c r="B706" s="390"/>
      <c r="C706" s="391"/>
      <c r="D706" s="60" t="s">
        <v>155</v>
      </c>
      <c r="E706" s="61">
        <f>SUM(E704:E705)</f>
        <v>10.59</v>
      </c>
    </row>
    <row r="707" spans="1:5" ht="13.5" thickBot="1">
      <c r="A707" s="356"/>
      <c r="B707" s="358"/>
      <c r="C707" s="358"/>
      <c r="D707" s="358"/>
      <c r="E707" s="357"/>
    </row>
    <row r="708" spans="1:5" ht="13.5" thickBot="1">
      <c r="A708" s="62" t="s">
        <v>323</v>
      </c>
      <c r="B708" s="421" t="s">
        <v>388</v>
      </c>
      <c r="C708" s="422"/>
      <c r="D708" s="422"/>
      <c r="E708" s="423"/>
    </row>
    <row r="709" spans="1:5" ht="13.5" thickBot="1">
      <c r="A709" s="356"/>
      <c r="B709" s="358"/>
      <c r="C709" s="358"/>
      <c r="D709" s="358"/>
      <c r="E709" s="357"/>
    </row>
    <row r="710" spans="1:5" ht="13.5" thickBot="1">
      <c r="A710" s="78"/>
      <c r="B710" s="390"/>
      <c r="C710" s="391"/>
      <c r="D710" s="58" t="s">
        <v>145</v>
      </c>
      <c r="E710" s="59">
        <f>E706*10%</f>
        <v>1.059</v>
      </c>
    </row>
    <row r="711" spans="1:5" ht="13.5" thickBot="1">
      <c r="A711" s="356"/>
      <c r="B711" s="358"/>
      <c r="C711" s="358"/>
      <c r="D711" s="358"/>
      <c r="E711" s="357"/>
    </row>
    <row r="712" spans="1:5" ht="13.5" thickBot="1">
      <c r="A712" s="79"/>
      <c r="B712" s="390"/>
      <c r="C712" s="391"/>
      <c r="D712" s="60" t="s">
        <v>144</v>
      </c>
      <c r="E712" s="61">
        <v>11.65</v>
      </c>
    </row>
    <row r="713" spans="1:5" ht="13.5" thickBot="1">
      <c r="A713" s="356"/>
      <c r="B713" s="358"/>
      <c r="C713" s="358"/>
      <c r="D713" s="358"/>
      <c r="E713" s="357"/>
    </row>
    <row r="714" spans="1:7" ht="13.5" thickBot="1">
      <c r="A714" s="79"/>
      <c r="B714" s="390"/>
      <c r="C714" s="391"/>
      <c r="D714" s="58" t="s">
        <v>338</v>
      </c>
      <c r="E714" s="59">
        <v>10</v>
      </c>
      <c r="F714">
        <f>E714/2.0074</f>
        <v>4.981568197668626</v>
      </c>
      <c r="G714" s="144">
        <f>F714*2.1117</f>
        <v>10.519577563016837</v>
      </c>
    </row>
    <row r="715" spans="1:5" ht="13.5" thickBot="1">
      <c r="A715" s="387"/>
      <c r="B715" s="388"/>
      <c r="C715" s="388"/>
      <c r="D715" s="388"/>
      <c r="E715" s="389"/>
    </row>
    <row r="716" spans="1:5" ht="13.5" thickBot="1">
      <c r="A716" s="371" t="s">
        <v>339</v>
      </c>
      <c r="B716" s="418"/>
      <c r="C716" s="418"/>
      <c r="D716" s="372"/>
      <c r="E716" s="373"/>
    </row>
    <row r="717" spans="1:5" ht="13.5" thickBot="1">
      <c r="A717" s="80" t="s">
        <v>100</v>
      </c>
      <c r="B717" s="419" t="s">
        <v>101</v>
      </c>
      <c r="C717" s="420"/>
      <c r="D717" s="81" t="s">
        <v>102</v>
      </c>
      <c r="E717" s="82" t="s">
        <v>103</v>
      </c>
    </row>
    <row r="718" spans="1:7" ht="13.5" thickBot="1">
      <c r="A718" s="78" t="s">
        <v>104</v>
      </c>
      <c r="B718" s="356" t="s">
        <v>256</v>
      </c>
      <c r="C718" s="357"/>
      <c r="D718" s="83" t="s">
        <v>340</v>
      </c>
      <c r="E718" s="59">
        <v>44.31</v>
      </c>
      <c r="F718">
        <f>E718/2.0074</f>
        <v>22.073328683869683</v>
      </c>
      <c r="G718" s="144">
        <f>F718*2.1117</f>
        <v>46.61224818172761</v>
      </c>
    </row>
    <row r="719" spans="1:5" ht="12.75">
      <c r="A719" s="410"/>
      <c r="B719" s="411"/>
      <c r="C719" s="411"/>
      <c r="D719" s="411"/>
      <c r="E719" s="412"/>
    </row>
    <row r="720" spans="1:5" ht="12.75">
      <c r="A720" s="410"/>
      <c r="B720" s="411"/>
      <c r="C720" s="411"/>
      <c r="D720" s="411"/>
      <c r="E720" s="412"/>
    </row>
    <row r="721" spans="1:5" ht="12.75">
      <c r="A721" s="410"/>
      <c r="B721" s="411"/>
      <c r="C721" s="411"/>
      <c r="D721" s="411"/>
      <c r="E721" s="412"/>
    </row>
    <row r="722" spans="1:5" ht="12.75">
      <c r="A722" s="410"/>
      <c r="B722" s="411"/>
      <c r="C722" s="411"/>
      <c r="D722" s="411"/>
      <c r="E722" s="412"/>
    </row>
    <row r="723" spans="1:5" ht="12.75">
      <c r="A723" s="410"/>
      <c r="B723" s="411"/>
      <c r="C723" s="411"/>
      <c r="D723" s="411"/>
      <c r="E723" s="412"/>
    </row>
    <row r="724" spans="1:5" ht="12.75">
      <c r="A724" s="410"/>
      <c r="B724" s="411"/>
      <c r="C724" s="411"/>
      <c r="D724" s="411"/>
      <c r="E724" s="412"/>
    </row>
    <row r="725" spans="1:5" ht="12.75">
      <c r="A725" s="410"/>
      <c r="B725" s="411"/>
      <c r="C725" s="411"/>
      <c r="D725" s="411"/>
      <c r="E725" s="412"/>
    </row>
    <row r="726" spans="1:5" ht="12.75">
      <c r="A726" s="410"/>
      <c r="B726" s="411"/>
      <c r="C726" s="411"/>
      <c r="D726" s="411"/>
      <c r="E726" s="412"/>
    </row>
    <row r="727" spans="1:5" ht="12.75">
      <c r="A727" s="410"/>
      <c r="B727" s="411"/>
      <c r="C727" s="411"/>
      <c r="D727" s="411"/>
      <c r="E727" s="412"/>
    </row>
    <row r="728" spans="1:5" ht="13.5" thickBot="1">
      <c r="A728" s="413"/>
      <c r="B728" s="414"/>
      <c r="C728" s="414"/>
      <c r="D728" s="414"/>
      <c r="E728" s="415"/>
    </row>
    <row r="729" spans="1:5" ht="13.5" thickBot="1">
      <c r="A729" s="387"/>
      <c r="B729" s="416"/>
      <c r="C729" s="416"/>
      <c r="D729" s="416"/>
      <c r="E729" s="417"/>
    </row>
    <row r="730" spans="1:5" ht="13.5" thickBot="1">
      <c r="A730" s="371" t="s">
        <v>341</v>
      </c>
      <c r="B730" s="372"/>
      <c r="C730" s="372"/>
      <c r="D730" s="372"/>
      <c r="E730" s="373"/>
    </row>
    <row r="731" spans="1:5" ht="13.5" thickBot="1">
      <c r="A731" s="10" t="s">
        <v>100</v>
      </c>
      <c r="B731" s="351" t="s">
        <v>101</v>
      </c>
      <c r="C731" s="353"/>
      <c r="D731" s="11" t="s">
        <v>102</v>
      </c>
      <c r="E731" s="56" t="s">
        <v>103</v>
      </c>
    </row>
    <row r="732" spans="1:7" ht="13.5" thickBot="1">
      <c r="A732" s="57" t="s">
        <v>342</v>
      </c>
      <c r="B732" s="356" t="s">
        <v>343</v>
      </c>
      <c r="C732" s="357"/>
      <c r="D732" s="58" t="s">
        <v>344</v>
      </c>
      <c r="E732" s="59">
        <v>6.98</v>
      </c>
      <c r="F732">
        <f>E732/2.0074</f>
        <v>3.477134601972701</v>
      </c>
      <c r="G732" s="144">
        <f>F732*2.1117</f>
        <v>7.342665138985752</v>
      </c>
    </row>
    <row r="733" spans="1:7" ht="13.5" thickBot="1">
      <c r="A733" s="57" t="s">
        <v>153</v>
      </c>
      <c r="B733" s="356"/>
      <c r="C733" s="357"/>
      <c r="D733" s="58" t="s">
        <v>154</v>
      </c>
      <c r="E733" s="59">
        <v>3.61</v>
      </c>
      <c r="F733">
        <f>E733/2.0074</f>
        <v>1.7983461193583739</v>
      </c>
      <c r="G733" s="144">
        <f>F733*2.1117</f>
        <v>3.797567500249078</v>
      </c>
    </row>
    <row r="734" spans="1:7" ht="13.5" thickBot="1">
      <c r="A734" s="57" t="s">
        <v>142</v>
      </c>
      <c r="B734" s="356"/>
      <c r="C734" s="357"/>
      <c r="D734" s="58" t="s">
        <v>345</v>
      </c>
      <c r="E734" s="59">
        <v>1.4</v>
      </c>
      <c r="F734">
        <f>E734/2.0074</f>
        <v>0.6974195476736076</v>
      </c>
      <c r="G734" s="144">
        <f>F734*2.1117</f>
        <v>1.4727408588223572</v>
      </c>
    </row>
    <row r="735" spans="1:7" ht="13.5" thickBot="1">
      <c r="A735" s="57"/>
      <c r="B735" s="356"/>
      <c r="C735" s="357"/>
      <c r="D735" s="60" t="s">
        <v>155</v>
      </c>
      <c r="E735" s="61">
        <f>SUM(E732:E734)</f>
        <v>11.99</v>
      </c>
      <c r="G735" s="146"/>
    </row>
    <row r="736" spans="1:5" ht="13.5" thickBot="1">
      <c r="A736" s="356"/>
      <c r="B736" s="358"/>
      <c r="C736" s="358"/>
      <c r="D736" s="358"/>
      <c r="E736" s="357"/>
    </row>
    <row r="737" spans="1:5" ht="13.5" thickBot="1">
      <c r="A737" s="62" t="s">
        <v>323</v>
      </c>
      <c r="B737" s="387" t="s">
        <v>389</v>
      </c>
      <c r="C737" s="388"/>
      <c r="D737" s="388"/>
      <c r="E737" s="389"/>
    </row>
    <row r="738" spans="1:5" ht="13.5" thickBot="1">
      <c r="A738" s="356"/>
      <c r="B738" s="358"/>
      <c r="C738" s="358"/>
      <c r="D738" s="358"/>
      <c r="E738" s="357"/>
    </row>
    <row r="739" spans="1:5" ht="13.5" thickBot="1">
      <c r="A739" s="57"/>
      <c r="B739" s="356"/>
      <c r="C739" s="357"/>
      <c r="D739" s="58" t="s">
        <v>145</v>
      </c>
      <c r="E739" s="59">
        <f>E735*10%</f>
        <v>1.199</v>
      </c>
    </row>
    <row r="740" spans="1:5" ht="13.5" thickBot="1">
      <c r="A740" s="356"/>
      <c r="B740" s="358"/>
      <c r="C740" s="358"/>
      <c r="D740" s="358"/>
      <c r="E740" s="357"/>
    </row>
    <row r="741" spans="1:5" ht="13.5" thickBot="1">
      <c r="A741" s="57"/>
      <c r="B741" s="356"/>
      <c r="C741" s="357"/>
      <c r="D741" s="84" t="s">
        <v>144</v>
      </c>
      <c r="E741" s="61">
        <v>13.19</v>
      </c>
    </row>
    <row r="742" spans="1:5" ht="13.5" thickBot="1">
      <c r="A742" s="356"/>
      <c r="B742" s="358"/>
      <c r="C742" s="358"/>
      <c r="D742" s="358"/>
      <c r="E742" s="357"/>
    </row>
    <row r="743" spans="1:5" ht="12.75">
      <c r="A743" s="85"/>
      <c r="B743" s="76"/>
      <c r="C743" s="76"/>
      <c r="D743" s="76"/>
      <c r="E743" s="86"/>
    </row>
    <row r="744" spans="1:5" ht="12.75">
      <c r="A744" s="87" t="s">
        <v>346</v>
      </c>
      <c r="B744" s="88"/>
      <c r="C744" s="88"/>
      <c r="D744" s="88"/>
      <c r="E744" s="86"/>
    </row>
    <row r="745" spans="1:5" ht="12.75">
      <c r="A745" s="87" t="s">
        <v>347</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1" t="s">
        <v>348</v>
      </c>
      <c r="B749" s="372"/>
      <c r="C749" s="372"/>
      <c r="D749" s="372"/>
      <c r="E749" s="373"/>
    </row>
    <row r="750" spans="1:5" ht="13.5" thickBot="1">
      <c r="A750" s="10" t="s">
        <v>100</v>
      </c>
      <c r="B750" s="351" t="s">
        <v>101</v>
      </c>
      <c r="C750" s="353"/>
      <c r="D750" s="11" t="s">
        <v>102</v>
      </c>
      <c r="E750" s="56" t="s">
        <v>103</v>
      </c>
    </row>
    <row r="751" spans="1:7" ht="13.5" thickBot="1">
      <c r="A751" s="57" t="s">
        <v>111</v>
      </c>
      <c r="B751" s="356" t="s">
        <v>116</v>
      </c>
      <c r="C751" s="357"/>
      <c r="D751" s="58" t="s">
        <v>349</v>
      </c>
      <c r="E751" s="59">
        <v>44.31</v>
      </c>
      <c r="F751">
        <f>E751/2.0074</f>
        <v>22.073328683869683</v>
      </c>
      <c r="G751" s="144">
        <f>F751*2.1117</f>
        <v>46.61224818172761</v>
      </c>
    </row>
    <row r="752" spans="1:7" ht="13.5" thickBot="1">
      <c r="A752" s="57" t="s">
        <v>153</v>
      </c>
      <c r="B752" s="356"/>
      <c r="C752" s="357"/>
      <c r="D752" s="58" t="s">
        <v>154</v>
      </c>
      <c r="E752" s="59">
        <v>3.61</v>
      </c>
      <c r="F752">
        <f>E752/2.0074</f>
        <v>1.7983461193583739</v>
      </c>
      <c r="G752" s="144">
        <f>F752*2.1117</f>
        <v>3.797567500249078</v>
      </c>
    </row>
    <row r="753" spans="1:5" ht="13.5" thickBot="1">
      <c r="A753" s="57"/>
      <c r="B753" s="356"/>
      <c r="C753" s="357"/>
      <c r="D753" s="84" t="s">
        <v>155</v>
      </c>
      <c r="E753" s="61">
        <f>SUM(E751:E752)</f>
        <v>47.92</v>
      </c>
    </row>
    <row r="754" spans="1:5" ht="13.5" thickBot="1">
      <c r="A754" s="356"/>
      <c r="B754" s="358"/>
      <c r="C754" s="358"/>
      <c r="D754" s="358"/>
      <c r="E754" s="357"/>
    </row>
    <row r="755" spans="1:5" ht="13.5" thickBot="1">
      <c r="A755" s="62" t="s">
        <v>323</v>
      </c>
      <c r="B755" s="387" t="s">
        <v>390</v>
      </c>
      <c r="C755" s="388"/>
      <c r="D755" s="388"/>
      <c r="E755" s="389"/>
    </row>
    <row r="756" spans="1:5" ht="13.5" thickBot="1">
      <c r="A756" s="356"/>
      <c r="B756" s="358"/>
      <c r="C756" s="358"/>
      <c r="D756" s="358"/>
      <c r="E756" s="357"/>
    </row>
    <row r="757" spans="1:5" ht="13.5" thickBot="1">
      <c r="A757" s="57"/>
      <c r="B757" s="356"/>
      <c r="C757" s="357"/>
      <c r="D757" s="58" t="s">
        <v>145</v>
      </c>
      <c r="E757" s="59">
        <f>E753*10%</f>
        <v>4.792000000000001</v>
      </c>
    </row>
    <row r="758" spans="1:7" ht="13.5" thickBot="1">
      <c r="A758" s="57"/>
      <c r="B758" s="356"/>
      <c r="C758" s="357"/>
      <c r="D758" s="58" t="s">
        <v>350</v>
      </c>
      <c r="E758" s="59">
        <v>5.21</v>
      </c>
      <c r="F758">
        <f>E758/2.0074</f>
        <v>2.595397030985354</v>
      </c>
      <c r="G758" s="144">
        <f>F758*2.1117</f>
        <v>5.480699910331772</v>
      </c>
    </row>
    <row r="759" spans="1:5" ht="13.5" thickBot="1">
      <c r="A759" s="78"/>
      <c r="B759" s="356"/>
      <c r="C759" s="357"/>
      <c r="D759" s="89" t="s">
        <v>155</v>
      </c>
      <c r="E759" s="90">
        <v>10</v>
      </c>
    </row>
    <row r="760" spans="1:5" ht="13.5" thickBot="1">
      <c r="A760" s="356"/>
      <c r="B760" s="358"/>
      <c r="C760" s="358"/>
      <c r="D760" s="358"/>
      <c r="E760" s="357"/>
    </row>
    <row r="761" spans="1:5" ht="13.5" thickBot="1">
      <c r="A761" s="78"/>
      <c r="B761" s="356"/>
      <c r="C761" s="357"/>
      <c r="D761" s="89" t="s">
        <v>144</v>
      </c>
      <c r="E761" s="106">
        <v>57.92</v>
      </c>
    </row>
    <row r="762" spans="1:5" ht="13.5" thickBot="1">
      <c r="A762" s="356"/>
      <c r="B762" s="358"/>
      <c r="C762" s="358"/>
      <c r="D762" s="358"/>
      <c r="E762" s="357"/>
    </row>
    <row r="763" spans="1:7" ht="13.5" thickBot="1">
      <c r="A763" s="57" t="s">
        <v>326</v>
      </c>
      <c r="B763" s="356"/>
      <c r="C763" s="357"/>
      <c r="D763" s="58" t="s">
        <v>327</v>
      </c>
      <c r="E763" s="59">
        <v>10.44</v>
      </c>
      <c r="F763">
        <f>E763/2.0074</f>
        <v>5.200757198366045</v>
      </c>
      <c r="G763" s="144">
        <f>F763*2.1117</f>
        <v>10.982438975789576</v>
      </c>
    </row>
    <row r="764" spans="1:7" ht="13.5" thickBot="1">
      <c r="A764" s="57" t="s">
        <v>153</v>
      </c>
      <c r="B764" s="356"/>
      <c r="C764" s="357"/>
      <c r="D764" s="58" t="s">
        <v>154</v>
      </c>
      <c r="E764" s="59">
        <v>3.61</v>
      </c>
      <c r="F764">
        <f>E764/2.0074</f>
        <v>1.7983461193583739</v>
      </c>
      <c r="G764" s="144">
        <f>F764*2.1117</f>
        <v>3.797567500249078</v>
      </c>
    </row>
    <row r="765" spans="1:5" ht="13.5" thickBot="1">
      <c r="A765" s="63"/>
      <c r="B765" s="356"/>
      <c r="C765" s="357"/>
      <c r="D765" s="60" t="s">
        <v>351</v>
      </c>
      <c r="E765" s="61">
        <v>14.05</v>
      </c>
    </row>
    <row r="766" spans="1:5" ht="13.5" thickBot="1">
      <c r="A766" s="356"/>
      <c r="B766" s="358"/>
      <c r="C766" s="358"/>
      <c r="D766" s="358"/>
      <c r="E766" s="357"/>
    </row>
    <row r="767" spans="1:5" ht="13.5" thickBot="1">
      <c r="A767" s="62" t="s">
        <v>323</v>
      </c>
      <c r="B767" s="387" t="s">
        <v>391</v>
      </c>
      <c r="C767" s="388"/>
      <c r="D767" s="388"/>
      <c r="E767" s="389"/>
    </row>
    <row r="768" spans="1:5" ht="13.5" thickBot="1">
      <c r="A768" s="356"/>
      <c r="B768" s="358"/>
      <c r="C768" s="358"/>
      <c r="D768" s="358"/>
      <c r="E768" s="357"/>
    </row>
    <row r="769" spans="1:5" ht="13.5" thickBot="1">
      <c r="A769" s="78"/>
      <c r="B769" s="356"/>
      <c r="C769" s="357"/>
      <c r="D769" s="91" t="s">
        <v>352</v>
      </c>
      <c r="E769" s="92">
        <v>1.41</v>
      </c>
    </row>
    <row r="770" spans="1:5" ht="13.5" thickBot="1">
      <c r="A770" s="356"/>
      <c r="B770" s="358"/>
      <c r="C770" s="358"/>
      <c r="D770" s="358"/>
      <c r="E770" s="357"/>
    </row>
    <row r="771" spans="1:5" ht="13.5" thickBot="1">
      <c r="A771" s="78"/>
      <c r="B771" s="356"/>
      <c r="C771" s="357"/>
      <c r="D771" s="60" t="s">
        <v>144</v>
      </c>
      <c r="E771" s="107">
        <v>15.46</v>
      </c>
    </row>
    <row r="772" spans="1:5" ht="13.5" thickBot="1">
      <c r="A772" s="356"/>
      <c r="B772" s="358"/>
      <c r="C772" s="358"/>
      <c r="D772" s="358"/>
      <c r="E772" s="357"/>
    </row>
    <row r="773" spans="1:7" ht="13.5" thickBot="1">
      <c r="A773" s="57" t="s">
        <v>353</v>
      </c>
      <c r="B773" s="356" t="s">
        <v>116</v>
      </c>
      <c r="C773" s="357"/>
      <c r="D773" s="58" t="s">
        <v>354</v>
      </c>
      <c r="E773" s="59">
        <v>13.96</v>
      </c>
      <c r="F773">
        <f>E773/2.0074</f>
        <v>6.954269203945402</v>
      </c>
      <c r="G773" s="144">
        <f>F773*2.1117</f>
        <v>14.685330277971504</v>
      </c>
    </row>
    <row r="774" spans="1:5" ht="13.5" thickBot="1">
      <c r="A774" s="356"/>
      <c r="B774" s="358"/>
      <c r="C774" s="358"/>
      <c r="D774" s="358"/>
      <c r="E774" s="357"/>
    </row>
    <row r="775" spans="1:7" ht="13.5" thickBot="1">
      <c r="A775" s="57" t="s">
        <v>355</v>
      </c>
      <c r="B775" s="356" t="s">
        <v>107</v>
      </c>
      <c r="C775" s="357"/>
      <c r="D775" s="58" t="s">
        <v>356</v>
      </c>
      <c r="E775" s="59">
        <v>10.44</v>
      </c>
      <c r="F775">
        <f>E775/2.0074</f>
        <v>5.200757198366045</v>
      </c>
      <c r="G775" s="144">
        <f>F775*2.1117</f>
        <v>10.982438975789576</v>
      </c>
    </row>
    <row r="776" spans="1:7" ht="13.5" thickBot="1">
      <c r="A776" s="57" t="s">
        <v>153</v>
      </c>
      <c r="B776" s="356"/>
      <c r="C776" s="357"/>
      <c r="D776" s="58" t="s">
        <v>154</v>
      </c>
      <c r="E776" s="59">
        <v>3.61</v>
      </c>
      <c r="F776">
        <f>E776/2.0074</f>
        <v>1.7983461193583739</v>
      </c>
      <c r="G776" s="144">
        <f>F776*2.1117</f>
        <v>3.797567500249078</v>
      </c>
    </row>
    <row r="777" spans="1:8" ht="13.5" thickBot="1">
      <c r="A777" s="57"/>
      <c r="B777" s="356"/>
      <c r="C777" s="357"/>
      <c r="D777" s="60" t="s">
        <v>155</v>
      </c>
      <c r="E777" s="61">
        <v>14.05</v>
      </c>
      <c r="H777" s="108"/>
    </row>
    <row r="778" spans="1:5" ht="13.5" thickBot="1">
      <c r="A778" s="356"/>
      <c r="B778" s="358"/>
      <c r="C778" s="358"/>
      <c r="D778" s="358"/>
      <c r="E778" s="357"/>
    </row>
    <row r="779" spans="1:5" ht="13.5" thickBot="1">
      <c r="A779" s="62" t="s">
        <v>323</v>
      </c>
      <c r="B779" s="387" t="s">
        <v>386</v>
      </c>
      <c r="C779" s="388"/>
      <c r="D779" s="388"/>
      <c r="E779" s="389"/>
    </row>
    <row r="780" spans="1:5" ht="13.5" thickBot="1">
      <c r="A780" s="356"/>
      <c r="B780" s="358"/>
      <c r="C780" s="358"/>
      <c r="D780" s="358"/>
      <c r="E780" s="357"/>
    </row>
    <row r="781" spans="1:5" ht="13.5" thickBot="1">
      <c r="A781" s="93"/>
      <c r="B781" s="356"/>
      <c r="C781" s="357"/>
      <c r="D781" s="94" t="s">
        <v>145</v>
      </c>
      <c r="E781" s="95">
        <v>1.41</v>
      </c>
    </row>
    <row r="782" spans="1:7" ht="13.5" thickBot="1">
      <c r="A782" s="79"/>
      <c r="B782" s="356"/>
      <c r="C782" s="357"/>
      <c r="D782" s="96" t="s">
        <v>160</v>
      </c>
      <c r="E782" s="59">
        <v>5.21</v>
      </c>
      <c r="F782">
        <f>E782/2.0074</f>
        <v>2.595397030985354</v>
      </c>
      <c r="G782" s="144">
        <f>F782*2.1117</f>
        <v>5.480699910331772</v>
      </c>
    </row>
    <row r="783" spans="1:5" ht="13.5" thickBot="1">
      <c r="A783" s="63"/>
      <c r="B783" s="356"/>
      <c r="C783" s="357"/>
      <c r="D783" s="60" t="s">
        <v>392</v>
      </c>
      <c r="E783" s="61">
        <f>SUM(E779:E782)</f>
        <v>6.62</v>
      </c>
    </row>
    <row r="784" spans="1:5" ht="13.5" thickBot="1">
      <c r="A784" s="356"/>
      <c r="B784" s="358"/>
      <c r="C784" s="358"/>
      <c r="D784" s="358"/>
      <c r="E784" s="357"/>
    </row>
    <row r="785" spans="1:5" ht="13.5" thickBot="1">
      <c r="A785" s="78"/>
      <c r="B785" s="356"/>
      <c r="C785" s="357"/>
      <c r="D785" s="89" t="s">
        <v>144</v>
      </c>
      <c r="E785" s="106">
        <v>20.67</v>
      </c>
    </row>
    <row r="786" spans="1:5" ht="13.5" thickBot="1">
      <c r="A786" s="356"/>
      <c r="B786" s="358"/>
      <c r="C786" s="358"/>
      <c r="D786" s="358"/>
      <c r="E786" s="357"/>
    </row>
    <row r="787" spans="1:7" ht="13.5" thickBot="1">
      <c r="A787" s="57" t="s">
        <v>326</v>
      </c>
      <c r="B787" s="356"/>
      <c r="C787" s="357"/>
      <c r="D787" s="58" t="s">
        <v>327</v>
      </c>
      <c r="E787" s="59">
        <v>10.44</v>
      </c>
      <c r="F787">
        <f>E787/2.0074</f>
        <v>5.200757198366045</v>
      </c>
      <c r="G787" s="144">
        <f>F787*2.1117</f>
        <v>10.982438975789576</v>
      </c>
    </row>
    <row r="788" spans="1:7" ht="13.5" thickBot="1">
      <c r="A788" s="57" t="s">
        <v>153</v>
      </c>
      <c r="B788" s="356"/>
      <c r="C788" s="357"/>
      <c r="D788" s="58" t="s">
        <v>154</v>
      </c>
      <c r="E788" s="59">
        <v>3.61</v>
      </c>
      <c r="F788">
        <f>E788/2.0074</f>
        <v>1.7983461193583739</v>
      </c>
      <c r="G788" s="144">
        <f>F788*2.1117</f>
        <v>3.797567500249078</v>
      </c>
    </row>
    <row r="789" spans="1:5" ht="13.5" thickBot="1">
      <c r="A789" s="63"/>
      <c r="B789" s="356"/>
      <c r="C789" s="357"/>
      <c r="D789" s="60" t="s">
        <v>155</v>
      </c>
      <c r="E789" s="61">
        <v>14.05</v>
      </c>
    </row>
    <row r="790" spans="1:5" ht="13.5" thickBot="1">
      <c r="A790" s="356"/>
      <c r="B790" s="358"/>
      <c r="C790" s="358"/>
      <c r="D790" s="358"/>
      <c r="E790" s="357"/>
    </row>
    <row r="791" spans="1:5" ht="13.5" thickBot="1">
      <c r="A791" s="62" t="s">
        <v>323</v>
      </c>
      <c r="B791" s="387" t="s">
        <v>393</v>
      </c>
      <c r="C791" s="388"/>
      <c r="D791" s="388"/>
      <c r="E791" s="389"/>
    </row>
    <row r="792" spans="1:5" ht="13.5" thickBot="1">
      <c r="A792" s="356"/>
      <c r="B792" s="358"/>
      <c r="C792" s="358"/>
      <c r="D792" s="358"/>
      <c r="E792" s="357"/>
    </row>
    <row r="793" spans="1:5" ht="13.5" thickBot="1">
      <c r="A793" s="78"/>
      <c r="B793" s="356"/>
      <c r="C793" s="357"/>
      <c r="D793" s="91" t="s">
        <v>352</v>
      </c>
      <c r="E793" s="92">
        <v>1.41</v>
      </c>
    </row>
    <row r="794" spans="1:5" ht="13.5" thickBot="1">
      <c r="A794" s="356"/>
      <c r="B794" s="358"/>
      <c r="C794" s="358"/>
      <c r="D794" s="358"/>
      <c r="E794" s="357"/>
    </row>
    <row r="795" spans="1:5" ht="13.5" thickBot="1">
      <c r="A795" s="78"/>
      <c r="B795" s="356"/>
      <c r="C795" s="357"/>
      <c r="D795" s="89" t="s">
        <v>351</v>
      </c>
      <c r="E795" s="101">
        <v>15.46</v>
      </c>
    </row>
    <row r="796" spans="1:5" ht="13.5" thickBot="1">
      <c r="A796" s="356"/>
      <c r="B796" s="358"/>
      <c r="C796" s="358"/>
      <c r="D796" s="358"/>
      <c r="E796" s="357"/>
    </row>
    <row r="797" spans="1:7" ht="13.5" thickBot="1">
      <c r="A797" s="97" t="s">
        <v>111</v>
      </c>
      <c r="B797" s="356" t="s">
        <v>357</v>
      </c>
      <c r="C797" s="357"/>
      <c r="D797" s="98" t="s">
        <v>358</v>
      </c>
      <c r="E797" s="59">
        <v>21.72</v>
      </c>
      <c r="F797">
        <f>E797/2.0074</f>
        <v>10.819966125336254</v>
      </c>
      <c r="G797" s="144">
        <f>F797*2.1117</f>
        <v>22.848522466872566</v>
      </c>
    </row>
    <row r="798" spans="1:7" ht="13.5" thickBot="1">
      <c r="A798" s="78" t="s">
        <v>153</v>
      </c>
      <c r="B798" s="356"/>
      <c r="C798" s="357"/>
      <c r="D798" s="83" t="s">
        <v>154</v>
      </c>
      <c r="E798" s="59">
        <v>3.61</v>
      </c>
      <c r="F798">
        <f>E798/2.0074</f>
        <v>1.7983461193583739</v>
      </c>
      <c r="G798" s="144">
        <f>F798*2.1117</f>
        <v>3.797567500249078</v>
      </c>
    </row>
    <row r="799" spans="1:5" ht="13.5" thickBot="1">
      <c r="A799" s="57"/>
      <c r="B799" s="356"/>
      <c r="C799" s="357"/>
      <c r="D799" s="99" t="s">
        <v>155</v>
      </c>
      <c r="E799" s="61">
        <f>SUM(E797:E798)</f>
        <v>25.33</v>
      </c>
    </row>
    <row r="800" spans="1:5" ht="13.5" thickBot="1">
      <c r="A800" s="356"/>
      <c r="B800" s="358"/>
      <c r="C800" s="358"/>
      <c r="D800" s="358"/>
      <c r="E800" s="357"/>
    </row>
    <row r="801" spans="1:5" ht="13.5" thickBot="1">
      <c r="A801" s="62" t="s">
        <v>323</v>
      </c>
      <c r="B801" s="387" t="s">
        <v>394</v>
      </c>
      <c r="C801" s="388"/>
      <c r="D801" s="388"/>
      <c r="E801" s="389"/>
    </row>
    <row r="802" spans="1:5" ht="13.5" thickBot="1">
      <c r="A802" s="356"/>
      <c r="B802" s="358"/>
      <c r="C802" s="358"/>
      <c r="D802" s="358"/>
      <c r="E802" s="357"/>
    </row>
    <row r="803" spans="1:5" ht="13.5" thickBot="1">
      <c r="A803" s="79"/>
      <c r="B803" s="356"/>
      <c r="C803" s="357"/>
      <c r="D803" s="98" t="s">
        <v>145</v>
      </c>
      <c r="E803" s="59">
        <f>E799*10%</f>
        <v>2.533</v>
      </c>
    </row>
    <row r="804" spans="1:7" ht="13.5" thickBot="1">
      <c r="A804" s="100"/>
      <c r="B804" s="356"/>
      <c r="C804" s="357"/>
      <c r="D804" s="98" t="s">
        <v>160</v>
      </c>
      <c r="E804" s="59">
        <v>5.21</v>
      </c>
      <c r="F804">
        <f>E804/2.0074</f>
        <v>2.595397030985354</v>
      </c>
      <c r="G804" s="144">
        <f>F804*2.1117</f>
        <v>5.480699910331772</v>
      </c>
    </row>
    <row r="805" spans="1:5" ht="13.5" thickBot="1">
      <c r="A805" s="100"/>
      <c r="B805" s="356"/>
      <c r="C805" s="357"/>
      <c r="D805" s="99" t="s">
        <v>155</v>
      </c>
      <c r="E805" s="61">
        <v>7.74</v>
      </c>
    </row>
    <row r="806" spans="1:5" ht="13.5" thickBot="1">
      <c r="A806" s="356"/>
      <c r="B806" s="358"/>
      <c r="C806" s="358"/>
      <c r="D806" s="358"/>
      <c r="E806" s="357"/>
    </row>
    <row r="807" spans="1:5" ht="13.5" thickBot="1">
      <c r="A807" s="78"/>
      <c r="B807" s="356"/>
      <c r="C807" s="357"/>
      <c r="D807" s="60" t="s">
        <v>144</v>
      </c>
      <c r="E807" s="101">
        <v>33.07</v>
      </c>
    </row>
    <row r="808" spans="1:5" ht="13.5" thickBot="1">
      <c r="A808" s="356"/>
      <c r="B808" s="358"/>
      <c r="C808" s="358"/>
      <c r="D808" s="358"/>
      <c r="E808" s="357"/>
    </row>
    <row r="809" spans="1:7" ht="13.5" thickBot="1">
      <c r="A809" s="57" t="s">
        <v>326</v>
      </c>
      <c r="B809" s="356"/>
      <c r="C809" s="357"/>
      <c r="D809" s="58" t="s">
        <v>327</v>
      </c>
      <c r="E809" s="59">
        <v>10.44</v>
      </c>
      <c r="F809">
        <f>E809/2.0074</f>
        <v>5.200757198366045</v>
      </c>
      <c r="G809" s="144">
        <f>F809*2.1117</f>
        <v>10.982438975789576</v>
      </c>
    </row>
    <row r="810" spans="1:7" ht="13.5" thickBot="1">
      <c r="A810" s="57" t="s">
        <v>153</v>
      </c>
      <c r="B810" s="356"/>
      <c r="C810" s="357"/>
      <c r="D810" s="58" t="s">
        <v>154</v>
      </c>
      <c r="E810" s="59">
        <v>3.61</v>
      </c>
      <c r="F810">
        <f>E810/2.0074</f>
        <v>1.7983461193583739</v>
      </c>
      <c r="G810" s="144">
        <f>F810*2.1117</f>
        <v>3.797567500249078</v>
      </c>
    </row>
    <row r="811" spans="1:5" ht="13.5" thickBot="1">
      <c r="A811" s="63"/>
      <c r="B811" s="356"/>
      <c r="C811" s="357"/>
      <c r="D811" s="60" t="s">
        <v>155</v>
      </c>
      <c r="E811" s="61">
        <v>14.05</v>
      </c>
    </row>
    <row r="812" spans="1:5" ht="13.5" thickBot="1">
      <c r="A812" s="356"/>
      <c r="B812" s="358"/>
      <c r="C812" s="358"/>
      <c r="D812" s="358"/>
      <c r="E812" s="357"/>
    </row>
    <row r="813" spans="1:5" ht="13.5" thickBot="1">
      <c r="A813" s="62" t="s">
        <v>323</v>
      </c>
      <c r="B813" s="387" t="s">
        <v>395</v>
      </c>
      <c r="C813" s="388"/>
      <c r="D813" s="388"/>
      <c r="E813" s="389"/>
    </row>
    <row r="814" spans="1:5" ht="13.5" thickBot="1">
      <c r="A814" s="356"/>
      <c r="B814" s="358"/>
      <c r="C814" s="358"/>
      <c r="D814" s="358"/>
      <c r="E814" s="357"/>
    </row>
    <row r="815" spans="1:5" ht="13.5" thickBot="1">
      <c r="A815" s="78"/>
      <c r="B815" s="356"/>
      <c r="C815" s="357"/>
      <c r="D815" s="96" t="s">
        <v>145</v>
      </c>
      <c r="E815" s="89">
        <v>1.41</v>
      </c>
    </row>
    <row r="816" spans="1:5" ht="13.5" thickBot="1">
      <c r="A816" s="356"/>
      <c r="B816" s="358"/>
      <c r="C816" s="358"/>
      <c r="D816" s="358"/>
      <c r="E816" s="357"/>
    </row>
    <row r="817" spans="1:5" ht="13.5" thickBot="1">
      <c r="A817" s="78"/>
      <c r="B817" s="356"/>
      <c r="C817" s="357"/>
      <c r="D817" s="89" t="s">
        <v>351</v>
      </c>
      <c r="E817" s="101">
        <v>15.46</v>
      </c>
    </row>
    <row r="818" spans="1:5" ht="13.5" thickBot="1">
      <c r="A818" s="356"/>
      <c r="B818" s="358"/>
      <c r="C818" s="358"/>
      <c r="D818" s="358"/>
      <c r="E818" s="357"/>
    </row>
    <row r="819" spans="1:5" ht="13.5" thickBot="1">
      <c r="A819" s="371" t="s">
        <v>359</v>
      </c>
      <c r="B819" s="372"/>
      <c r="C819" s="372"/>
      <c r="D819" s="372"/>
      <c r="E819" s="373"/>
    </row>
    <row r="820" spans="1:5" ht="13.5" thickBot="1">
      <c r="A820" s="10" t="s">
        <v>100</v>
      </c>
      <c r="B820" s="351" t="s">
        <v>101</v>
      </c>
      <c r="C820" s="353"/>
      <c r="D820" s="11" t="s">
        <v>102</v>
      </c>
      <c r="E820" s="56" t="s">
        <v>103</v>
      </c>
    </row>
    <row r="821" spans="1:7" ht="13.5" thickBot="1">
      <c r="A821" s="57" t="s">
        <v>123</v>
      </c>
      <c r="B821" s="408" t="s">
        <v>158</v>
      </c>
      <c r="C821" s="409"/>
      <c r="D821" s="58" t="s">
        <v>360</v>
      </c>
      <c r="E821" s="59">
        <v>10.44</v>
      </c>
      <c r="F821">
        <f>E821/2.0074</f>
        <v>5.200757198366045</v>
      </c>
      <c r="G821" s="144">
        <f>F821*2.1117</f>
        <v>10.982438975789576</v>
      </c>
    </row>
    <row r="822" spans="1:7" ht="13.5" thickBot="1">
      <c r="A822" s="57" t="s">
        <v>153</v>
      </c>
      <c r="B822" s="356"/>
      <c r="C822" s="357"/>
      <c r="D822" s="58" t="s">
        <v>154</v>
      </c>
      <c r="E822" s="59">
        <v>3.61</v>
      </c>
      <c r="F822">
        <f>E822/2.0074</f>
        <v>1.7983461193583739</v>
      </c>
      <c r="G822" s="144">
        <f>F822*2.1117</f>
        <v>3.797567500249078</v>
      </c>
    </row>
    <row r="823" spans="1:5" ht="13.5" thickBot="1">
      <c r="A823" s="57"/>
      <c r="B823" s="356"/>
      <c r="C823" s="357"/>
      <c r="D823" s="60" t="s">
        <v>155</v>
      </c>
      <c r="E823" s="61">
        <f>SUM(E821:E822)</f>
        <v>14.049999999999999</v>
      </c>
    </row>
    <row r="824" spans="1:5" ht="13.5" thickBot="1">
      <c r="A824" s="356"/>
      <c r="B824" s="358"/>
      <c r="C824" s="358"/>
      <c r="D824" s="358"/>
      <c r="E824" s="357"/>
    </row>
    <row r="825" spans="1:5" ht="13.5" thickBot="1">
      <c r="A825" s="62" t="s">
        <v>323</v>
      </c>
      <c r="B825" s="387" t="s">
        <v>386</v>
      </c>
      <c r="C825" s="388"/>
      <c r="D825" s="388"/>
      <c r="E825" s="389"/>
    </row>
    <row r="826" spans="1:5" ht="13.5" thickBot="1">
      <c r="A826" s="356"/>
      <c r="B826" s="358"/>
      <c r="C826" s="358"/>
      <c r="D826" s="358"/>
      <c r="E826" s="357"/>
    </row>
    <row r="827" spans="1:5" ht="13.5" thickBot="1">
      <c r="A827" s="57"/>
      <c r="B827" s="356"/>
      <c r="C827" s="357"/>
      <c r="D827" s="58" t="s">
        <v>145</v>
      </c>
      <c r="E827" s="59">
        <f>E823*10%</f>
        <v>1.405</v>
      </c>
    </row>
    <row r="828" spans="1:5" ht="13.5" thickBot="1">
      <c r="A828" s="356"/>
      <c r="B828" s="358"/>
      <c r="C828" s="358"/>
      <c r="D828" s="358"/>
      <c r="E828" s="357"/>
    </row>
    <row r="829" spans="1:5" ht="13.5" thickBot="1">
      <c r="A829" s="78"/>
      <c r="B829" s="356"/>
      <c r="C829" s="357"/>
      <c r="D829" s="89" t="s">
        <v>144</v>
      </c>
      <c r="E829" s="101">
        <v>15.46</v>
      </c>
    </row>
    <row r="830" spans="1:5" ht="13.5" thickBot="1">
      <c r="A830" s="356"/>
      <c r="B830" s="358"/>
      <c r="C830" s="358"/>
      <c r="D830" s="358"/>
      <c r="E830" s="357"/>
    </row>
    <row r="831" spans="1:7" ht="13.5" thickBot="1">
      <c r="A831" s="78"/>
      <c r="B831" s="356"/>
      <c r="C831" s="357"/>
      <c r="D831" s="96" t="s">
        <v>361</v>
      </c>
      <c r="E831" s="109">
        <v>1.4</v>
      </c>
      <c r="F831">
        <f>E831/2.0074</f>
        <v>0.6974195476736076</v>
      </c>
      <c r="G831" s="144">
        <f>F831*2.1117</f>
        <v>1.4727408588223572</v>
      </c>
    </row>
    <row r="832" spans="1:5" ht="13.5" thickBot="1">
      <c r="A832" s="356"/>
      <c r="B832" s="358"/>
      <c r="C832" s="358"/>
      <c r="D832" s="358"/>
      <c r="E832" s="357"/>
    </row>
    <row r="833" spans="1:7" ht="13.5" thickBot="1">
      <c r="A833" s="57" t="s">
        <v>209</v>
      </c>
      <c r="B833" s="408" t="s">
        <v>204</v>
      </c>
      <c r="C833" s="409"/>
      <c r="D833" s="58" t="s">
        <v>362</v>
      </c>
      <c r="E833" s="59">
        <v>21.72</v>
      </c>
      <c r="F833">
        <f>E833/2.0074</f>
        <v>10.819966125336254</v>
      </c>
      <c r="G833" s="144">
        <f>F833*2.1117</f>
        <v>22.848522466872566</v>
      </c>
    </row>
    <row r="834" spans="1:7" ht="13.5" thickBot="1">
      <c r="A834" s="57" t="s">
        <v>153</v>
      </c>
      <c r="B834" s="356"/>
      <c r="C834" s="357"/>
      <c r="D834" s="58" t="s">
        <v>154</v>
      </c>
      <c r="E834" s="59">
        <v>3.61</v>
      </c>
      <c r="F834">
        <f>E834/2.0074</f>
        <v>1.7983461193583739</v>
      </c>
      <c r="G834" s="144">
        <f>F834*2.1117</f>
        <v>3.797567500249078</v>
      </c>
    </row>
    <row r="835" spans="1:5" ht="13.5" thickBot="1">
      <c r="A835" s="57"/>
      <c r="B835" s="356"/>
      <c r="C835" s="357"/>
      <c r="D835" s="60" t="s">
        <v>351</v>
      </c>
      <c r="E835" s="61">
        <f>SUM(E833:E834)</f>
        <v>25.33</v>
      </c>
    </row>
    <row r="836" spans="1:5" ht="13.5" thickBot="1">
      <c r="A836" s="356"/>
      <c r="B836" s="358"/>
      <c r="C836" s="358"/>
      <c r="D836" s="358"/>
      <c r="E836" s="357"/>
    </row>
    <row r="837" spans="1:5" ht="13.5" thickBot="1">
      <c r="A837" s="62" t="s">
        <v>323</v>
      </c>
      <c r="B837" s="387" t="s">
        <v>396</v>
      </c>
      <c r="C837" s="388"/>
      <c r="D837" s="388"/>
      <c r="E837" s="389"/>
    </row>
    <row r="838" spans="1:5" ht="13.5" thickBot="1">
      <c r="A838" s="356"/>
      <c r="B838" s="358"/>
      <c r="C838" s="358"/>
      <c r="D838" s="358"/>
      <c r="E838" s="357"/>
    </row>
    <row r="839" spans="1:5" ht="13.5" thickBot="1">
      <c r="A839" s="57"/>
      <c r="B839" s="356"/>
      <c r="C839" s="357"/>
      <c r="D839" s="58" t="s">
        <v>145</v>
      </c>
      <c r="E839" s="59">
        <f>E835*10%</f>
        <v>2.533</v>
      </c>
    </row>
    <row r="840" spans="1:5" ht="13.5" thickBot="1">
      <c r="A840" s="356"/>
      <c r="B840" s="358"/>
      <c r="C840" s="358"/>
      <c r="D840" s="358"/>
      <c r="E840" s="357"/>
    </row>
    <row r="841" spans="1:5" ht="13.5" thickBot="1">
      <c r="A841" s="63"/>
      <c r="B841" s="356"/>
      <c r="C841" s="357"/>
      <c r="D841" s="60" t="s">
        <v>144</v>
      </c>
      <c r="E841" s="61">
        <f>SUM(E835:E840)</f>
        <v>27.863</v>
      </c>
    </row>
    <row r="842" spans="1:5" ht="13.5" thickBot="1">
      <c r="A842" s="356"/>
      <c r="B842" s="358"/>
      <c r="C842" s="358"/>
      <c r="D842" s="358"/>
      <c r="E842" s="357"/>
    </row>
    <row r="843" spans="1:7" ht="13.5" thickBot="1">
      <c r="A843" s="57" t="s">
        <v>142</v>
      </c>
      <c r="B843" s="356"/>
      <c r="C843" s="357"/>
      <c r="D843" s="58" t="s">
        <v>361</v>
      </c>
      <c r="E843" s="59">
        <v>1.4</v>
      </c>
      <c r="F843">
        <f>E843/2.0074</f>
        <v>0.6974195476736076</v>
      </c>
      <c r="G843" s="144">
        <f>F843*2.1117</f>
        <v>1.4727408588223572</v>
      </c>
    </row>
    <row r="844" spans="1:5" ht="13.5" thickBot="1">
      <c r="A844" s="356"/>
      <c r="B844" s="358"/>
      <c r="C844" s="358"/>
      <c r="D844" s="358"/>
      <c r="E844" s="357"/>
    </row>
    <row r="845" spans="1:7" ht="13.5" thickBot="1">
      <c r="A845" s="57" t="s">
        <v>363</v>
      </c>
      <c r="B845" s="356" t="s">
        <v>116</v>
      </c>
      <c r="C845" s="357"/>
      <c r="D845" s="58" t="s">
        <v>364</v>
      </c>
      <c r="E845" s="59">
        <v>13.96</v>
      </c>
      <c r="F845">
        <f>E845/2.0074</f>
        <v>6.954269203945402</v>
      </c>
      <c r="G845" s="144">
        <f>F845*2.1117</f>
        <v>14.685330277971504</v>
      </c>
    </row>
    <row r="846" spans="1:5" ht="13.5" thickBot="1">
      <c r="A846" s="387"/>
      <c r="B846" s="388"/>
      <c r="C846" s="388"/>
      <c r="D846" s="388"/>
      <c r="E846" s="389"/>
    </row>
    <row r="847" spans="1:5" ht="13.5" thickBot="1">
      <c r="A847" s="371" t="s">
        <v>365</v>
      </c>
      <c r="B847" s="372"/>
      <c r="C847" s="372"/>
      <c r="D847" s="372"/>
      <c r="E847" s="373"/>
    </row>
    <row r="848" spans="1:5" ht="13.5" thickBot="1">
      <c r="A848" s="10" t="s">
        <v>100</v>
      </c>
      <c r="B848" s="351" t="s">
        <v>101</v>
      </c>
      <c r="C848" s="353"/>
      <c r="D848" s="11" t="s">
        <v>102</v>
      </c>
      <c r="E848" s="56" t="s">
        <v>103</v>
      </c>
    </row>
    <row r="849" spans="1:7" ht="13.5" thickBot="1">
      <c r="A849" s="57" t="s">
        <v>113</v>
      </c>
      <c r="B849" s="356"/>
      <c r="C849" s="357"/>
      <c r="D849" s="58" t="s">
        <v>366</v>
      </c>
      <c r="E849" s="59">
        <v>44.56</v>
      </c>
      <c r="F849">
        <f>E849/2.0074</f>
        <v>22.1978678888114</v>
      </c>
      <c r="G849" s="144">
        <f>F849*2.1117</f>
        <v>46.87523762080303</v>
      </c>
    </row>
    <row r="850" spans="1:7" ht="13.5" thickBot="1">
      <c r="A850" s="57" t="s">
        <v>153</v>
      </c>
      <c r="B850" s="356"/>
      <c r="C850" s="357"/>
      <c r="D850" s="58" t="s">
        <v>154</v>
      </c>
      <c r="E850" s="59">
        <v>3.61</v>
      </c>
      <c r="F850">
        <f>E850/2.0074</f>
        <v>1.7983461193583739</v>
      </c>
      <c r="G850" s="144">
        <f>F850*2.1117</f>
        <v>3.797567500249078</v>
      </c>
    </row>
    <row r="851" spans="1:5" ht="13.5" thickBot="1">
      <c r="A851" s="63"/>
      <c r="B851" s="356"/>
      <c r="C851" s="357"/>
      <c r="D851" s="60" t="s">
        <v>155</v>
      </c>
      <c r="E851" s="61">
        <f>SUM(E849:E850)</f>
        <v>48.17</v>
      </c>
    </row>
    <row r="852" spans="1:5" ht="13.5" thickBot="1">
      <c r="A852" s="356"/>
      <c r="B852" s="358"/>
      <c r="C852" s="358"/>
      <c r="D852" s="358"/>
      <c r="E852" s="357"/>
    </row>
    <row r="853" spans="1:5" ht="13.5" thickBot="1">
      <c r="A853" s="62" t="s">
        <v>323</v>
      </c>
      <c r="B853" s="387" t="s">
        <v>397</v>
      </c>
      <c r="C853" s="388"/>
      <c r="D853" s="388"/>
      <c r="E853" s="389"/>
    </row>
    <row r="854" spans="1:5" ht="13.5" thickBot="1">
      <c r="A854" s="356"/>
      <c r="B854" s="358"/>
      <c r="C854" s="358"/>
      <c r="D854" s="358"/>
      <c r="E854" s="357"/>
    </row>
    <row r="855" spans="1:5" ht="13.5" thickBot="1">
      <c r="A855" s="63"/>
      <c r="B855" s="356"/>
      <c r="C855" s="357"/>
      <c r="D855" s="58" t="s">
        <v>145</v>
      </c>
      <c r="E855" s="59">
        <f>E851*10%</f>
        <v>4.817</v>
      </c>
    </row>
    <row r="856" spans="1:7" ht="13.5" thickBot="1">
      <c r="A856" s="63"/>
      <c r="B856" s="356"/>
      <c r="C856" s="357"/>
      <c r="D856" s="58" t="s">
        <v>160</v>
      </c>
      <c r="E856" s="59">
        <v>6.93</v>
      </c>
      <c r="F856">
        <f>E856/2.0074</f>
        <v>3.4522267609843578</v>
      </c>
      <c r="G856" s="144">
        <f>F856*2.1117</f>
        <v>7.290067251170668</v>
      </c>
    </row>
    <row r="857" spans="1:5" ht="13.5" thickBot="1">
      <c r="A857" s="79"/>
      <c r="B857" s="356"/>
      <c r="C857" s="357"/>
      <c r="D857" s="89" t="s">
        <v>155</v>
      </c>
      <c r="E857" s="90">
        <v>11.75</v>
      </c>
    </row>
    <row r="858" spans="1:5" ht="13.5" thickBot="1">
      <c r="A858" s="356"/>
      <c r="B858" s="358"/>
      <c r="C858" s="358"/>
      <c r="D858" s="358"/>
      <c r="E858" s="357"/>
    </row>
    <row r="859" spans="1:5" ht="13.5" thickBot="1">
      <c r="A859" s="78"/>
      <c r="B859" s="356"/>
      <c r="C859" s="357"/>
      <c r="D859" s="89" t="s">
        <v>144</v>
      </c>
      <c r="E859" s="106">
        <v>59.92</v>
      </c>
    </row>
    <row r="860" spans="1:5" ht="13.5" thickBot="1">
      <c r="A860" s="356"/>
      <c r="B860" s="358"/>
      <c r="C860" s="358"/>
      <c r="D860" s="358"/>
      <c r="E860" s="357"/>
    </row>
    <row r="861" spans="1:7" ht="13.5" thickBot="1">
      <c r="A861" s="78" t="s">
        <v>367</v>
      </c>
      <c r="B861" s="356"/>
      <c r="C861" s="357"/>
      <c r="D861" s="58" t="s">
        <v>327</v>
      </c>
      <c r="E861" s="59">
        <v>6.98</v>
      </c>
      <c r="F861">
        <f>E861/2.0074</f>
        <v>3.477134601972701</v>
      </c>
      <c r="G861" s="144">
        <f>F861*2.1117</f>
        <v>7.342665138985752</v>
      </c>
    </row>
    <row r="862" spans="1:7" ht="13.5" thickBot="1">
      <c r="A862" s="57" t="s">
        <v>153</v>
      </c>
      <c r="B862" s="356"/>
      <c r="C862" s="357"/>
      <c r="D862" s="58" t="s">
        <v>154</v>
      </c>
      <c r="E862" s="59">
        <v>3.61</v>
      </c>
      <c r="F862">
        <f>E862/2.0074</f>
        <v>1.7983461193583739</v>
      </c>
      <c r="G862" s="144">
        <f>F862*2.1117</f>
        <v>3.797567500249078</v>
      </c>
    </row>
    <row r="863" spans="1:5" ht="13.5" thickBot="1">
      <c r="A863" s="63"/>
      <c r="B863" s="356"/>
      <c r="C863" s="357"/>
      <c r="D863" s="60" t="s">
        <v>155</v>
      </c>
      <c r="E863" s="61">
        <v>10.59</v>
      </c>
    </row>
    <row r="864" spans="1:5" ht="13.5" thickBot="1">
      <c r="A864" s="356"/>
      <c r="B864" s="358"/>
      <c r="C864" s="358"/>
      <c r="D864" s="358"/>
      <c r="E864" s="357"/>
    </row>
    <row r="865" spans="1:5" ht="13.5" thickBot="1">
      <c r="A865" s="62" t="s">
        <v>323</v>
      </c>
      <c r="B865" s="387" t="s">
        <v>398</v>
      </c>
      <c r="C865" s="388"/>
      <c r="D865" s="388"/>
      <c r="E865" s="389"/>
    </row>
    <row r="866" spans="1:5" ht="13.5" thickBot="1">
      <c r="A866" s="356"/>
      <c r="B866" s="358"/>
      <c r="C866" s="358"/>
      <c r="D866" s="358"/>
      <c r="E866" s="357"/>
    </row>
    <row r="867" spans="1:5" ht="13.5" thickBot="1">
      <c r="A867" s="78"/>
      <c r="B867" s="356"/>
      <c r="C867" s="357"/>
      <c r="D867" s="96" t="s">
        <v>145</v>
      </c>
      <c r="E867" s="92">
        <v>1.06</v>
      </c>
    </row>
    <row r="868" spans="1:5" ht="13.5" thickBot="1">
      <c r="A868" s="356"/>
      <c r="B868" s="358"/>
      <c r="C868" s="358"/>
      <c r="D868" s="358"/>
      <c r="E868" s="357"/>
    </row>
    <row r="869" spans="1:5" ht="13.5" thickBot="1">
      <c r="A869" s="63"/>
      <c r="B869" s="356"/>
      <c r="C869" s="357"/>
      <c r="D869" s="60" t="s">
        <v>144</v>
      </c>
      <c r="E869" s="61">
        <v>11.65</v>
      </c>
    </row>
    <row r="870" spans="1:5" ht="13.5" thickBot="1">
      <c r="A870" s="356"/>
      <c r="B870" s="358"/>
      <c r="C870" s="358"/>
      <c r="D870" s="358"/>
      <c r="E870" s="357"/>
    </row>
    <row r="871" spans="1:7" ht="13.5" thickBot="1">
      <c r="A871" s="57" t="s">
        <v>368</v>
      </c>
      <c r="B871" s="54"/>
      <c r="C871" s="65"/>
      <c r="D871" s="58" t="s">
        <v>369</v>
      </c>
      <c r="E871" s="59">
        <v>3.61</v>
      </c>
      <c r="F871">
        <f>E871/2.0074</f>
        <v>1.7983461193583739</v>
      </c>
      <c r="G871" s="144">
        <f>F871*2.1117</f>
        <v>3.797567500249078</v>
      </c>
    </row>
    <row r="872" spans="1:5" ht="13.5" thickBot="1">
      <c r="A872" s="356"/>
      <c r="B872" s="358"/>
      <c r="C872" s="358"/>
      <c r="D872" s="358"/>
      <c r="E872" s="357"/>
    </row>
    <row r="873" spans="1:5" ht="13.5" thickBot="1">
      <c r="A873" s="371" t="s">
        <v>370</v>
      </c>
      <c r="B873" s="372"/>
      <c r="C873" s="372"/>
      <c r="D873" s="372"/>
      <c r="E873" s="373"/>
    </row>
    <row r="874" spans="1:5" ht="13.5" thickBot="1">
      <c r="A874" s="10" t="s">
        <v>100</v>
      </c>
      <c r="B874" s="351" t="s">
        <v>101</v>
      </c>
      <c r="C874" s="353"/>
      <c r="D874" s="11" t="s">
        <v>102</v>
      </c>
      <c r="E874" s="56" t="s">
        <v>103</v>
      </c>
    </row>
    <row r="875" spans="1:7" ht="13.5" thickBot="1">
      <c r="A875" s="57" t="s">
        <v>371</v>
      </c>
      <c r="B875" s="356"/>
      <c r="C875" s="357"/>
      <c r="D875" s="58" t="s">
        <v>372</v>
      </c>
      <c r="E875" s="59">
        <v>44.56</v>
      </c>
      <c r="F875">
        <f>E875/2.0074</f>
        <v>22.1978678888114</v>
      </c>
      <c r="G875" s="144">
        <f>F875*2.1117</f>
        <v>46.87523762080303</v>
      </c>
    </row>
    <row r="876" spans="1:7" ht="13.5" thickBot="1">
      <c r="A876" s="57" t="s">
        <v>153</v>
      </c>
      <c r="B876" s="356"/>
      <c r="C876" s="357"/>
      <c r="D876" s="58" t="s">
        <v>154</v>
      </c>
      <c r="E876" s="59">
        <v>3.61</v>
      </c>
      <c r="F876">
        <f>E876/2.0074</f>
        <v>1.7983461193583739</v>
      </c>
      <c r="G876" s="144">
        <f>F876*2.1117</f>
        <v>3.797567500249078</v>
      </c>
    </row>
    <row r="877" spans="1:5" ht="13.5" thickBot="1">
      <c r="A877" s="57"/>
      <c r="B877" s="356"/>
      <c r="C877" s="357"/>
      <c r="D877" s="60" t="s">
        <v>155</v>
      </c>
      <c r="E877" s="61">
        <v>48.17</v>
      </c>
    </row>
    <row r="878" spans="1:5" ht="13.5" thickBot="1">
      <c r="A878" s="356"/>
      <c r="B878" s="358"/>
      <c r="C878" s="358"/>
      <c r="D878" s="358"/>
      <c r="E878" s="357"/>
    </row>
    <row r="879" spans="1:5" ht="13.5" thickBot="1">
      <c r="A879" s="62" t="s">
        <v>323</v>
      </c>
      <c r="B879" s="387" t="s">
        <v>399</v>
      </c>
      <c r="C879" s="388"/>
      <c r="D879" s="388"/>
      <c r="E879" s="389"/>
    </row>
    <row r="880" spans="1:5" ht="13.5" thickBot="1">
      <c r="A880" s="356"/>
      <c r="B880" s="358"/>
      <c r="C880" s="358"/>
      <c r="D880" s="358"/>
      <c r="E880" s="357"/>
    </row>
    <row r="881" spans="1:5" ht="13.5" thickBot="1">
      <c r="A881" s="78"/>
      <c r="B881" s="356"/>
      <c r="C881" s="357"/>
      <c r="D881" s="83" t="s">
        <v>373</v>
      </c>
      <c r="E881" s="59">
        <v>4.82</v>
      </c>
    </row>
    <row r="882" spans="1:7" ht="13.5" thickBot="1">
      <c r="A882" s="57"/>
      <c r="B882" s="356"/>
      <c r="C882" s="357"/>
      <c r="D882" s="58" t="s">
        <v>374</v>
      </c>
      <c r="E882" s="59">
        <v>6.93</v>
      </c>
      <c r="F882">
        <f>E882/2.0074</f>
        <v>3.4522267609843578</v>
      </c>
      <c r="G882" s="144">
        <f>F882*2.1117</f>
        <v>7.290067251170668</v>
      </c>
    </row>
    <row r="883" spans="1:5" ht="13.5" thickBot="1">
      <c r="A883" s="57"/>
      <c r="B883" s="356"/>
      <c r="C883" s="357"/>
      <c r="D883" s="60" t="s">
        <v>144</v>
      </c>
      <c r="E883" s="61">
        <v>11.75</v>
      </c>
    </row>
    <row r="884" spans="1:5" ht="13.5" thickBot="1">
      <c r="A884" s="356"/>
      <c r="B884" s="358"/>
      <c r="C884" s="358"/>
      <c r="D884" s="358"/>
      <c r="E884" s="357"/>
    </row>
    <row r="885" spans="1:5" ht="13.5" thickBot="1">
      <c r="A885" s="78"/>
      <c r="B885" s="356"/>
      <c r="C885" s="357"/>
      <c r="D885" s="89" t="s">
        <v>144</v>
      </c>
      <c r="E885" s="101">
        <v>59.92</v>
      </c>
    </row>
    <row r="886" spans="1:5" ht="13.5" thickBot="1">
      <c r="A886" s="356"/>
      <c r="B886" s="358"/>
      <c r="C886" s="358"/>
      <c r="D886" s="358"/>
      <c r="E886" s="357"/>
    </row>
    <row r="887" spans="1:7" ht="13.5" thickBot="1">
      <c r="A887" s="57" t="s">
        <v>367</v>
      </c>
      <c r="B887" s="356"/>
      <c r="C887" s="357"/>
      <c r="D887" s="58" t="s">
        <v>327</v>
      </c>
      <c r="E887" s="59">
        <v>6.98</v>
      </c>
      <c r="F887">
        <f>E887/2.0074</f>
        <v>3.477134601972701</v>
      </c>
      <c r="G887" s="144">
        <f>F887*2.1117</f>
        <v>7.342665138985752</v>
      </c>
    </row>
    <row r="888" spans="1:7" ht="13.5" thickBot="1">
      <c r="A888" s="57" t="s">
        <v>153</v>
      </c>
      <c r="B888" s="356"/>
      <c r="C888" s="357"/>
      <c r="D888" s="58" t="s">
        <v>154</v>
      </c>
      <c r="E888" s="59">
        <v>3.61</v>
      </c>
      <c r="F888">
        <f>E888/2.0074</f>
        <v>1.7983461193583739</v>
      </c>
      <c r="G888" s="144">
        <f>F888*2.1117</f>
        <v>3.797567500249078</v>
      </c>
    </row>
    <row r="889" spans="1:5" ht="13.5" thickBot="1">
      <c r="A889" s="63"/>
      <c r="B889" s="356"/>
      <c r="C889" s="357"/>
      <c r="D889" s="60" t="s">
        <v>155</v>
      </c>
      <c r="E889" s="61">
        <v>10.59</v>
      </c>
    </row>
    <row r="890" spans="1:5" ht="13.5" thickBot="1">
      <c r="A890" s="62" t="s">
        <v>323</v>
      </c>
      <c r="B890" s="387" t="s">
        <v>388</v>
      </c>
      <c r="C890" s="388"/>
      <c r="D890" s="388"/>
      <c r="E890" s="389"/>
    </row>
    <row r="891" spans="1:5" ht="13.5" thickBot="1">
      <c r="A891" s="356"/>
      <c r="B891" s="358"/>
      <c r="C891" s="358"/>
      <c r="D891" s="358"/>
      <c r="E891" s="357"/>
    </row>
    <row r="892" spans="1:5" ht="13.5" thickBot="1">
      <c r="A892" s="78"/>
      <c r="B892" s="356"/>
      <c r="C892" s="357"/>
      <c r="D892" s="96" t="s">
        <v>145</v>
      </c>
      <c r="E892" s="92">
        <v>1.06</v>
      </c>
    </row>
    <row r="893" spans="1:5" ht="13.5" thickBot="1">
      <c r="A893" s="356"/>
      <c r="B893" s="358"/>
      <c r="C893" s="358"/>
      <c r="D893" s="358"/>
      <c r="E893" s="357"/>
    </row>
    <row r="894" spans="1:5" ht="13.5" thickBot="1">
      <c r="A894" s="63"/>
      <c r="B894" s="356"/>
      <c r="C894" s="357"/>
      <c r="D894" s="60" t="s">
        <v>144</v>
      </c>
      <c r="E894" s="61">
        <v>11.65</v>
      </c>
    </row>
    <row r="895" spans="1:5" ht="13.5" thickBot="1">
      <c r="A895" s="356"/>
      <c r="B895" s="358"/>
      <c r="C895" s="358"/>
      <c r="D895" s="358"/>
      <c r="E895" s="357"/>
    </row>
    <row r="896" spans="1:7" ht="13.5" thickBot="1">
      <c r="A896" s="57" t="s">
        <v>375</v>
      </c>
      <c r="B896" s="356" t="s">
        <v>116</v>
      </c>
      <c r="C896" s="357"/>
      <c r="D896" s="58" t="s">
        <v>376</v>
      </c>
      <c r="E896" s="59">
        <v>44.31</v>
      </c>
      <c r="F896">
        <f>E896/2.0074</f>
        <v>22.073328683869683</v>
      </c>
      <c r="G896" s="144">
        <f>F896*2.1117</f>
        <v>46.61224818172761</v>
      </c>
    </row>
    <row r="897" spans="1:7" ht="13.5" thickBot="1">
      <c r="A897" s="57" t="s">
        <v>153</v>
      </c>
      <c r="B897" s="356"/>
      <c r="C897" s="357"/>
      <c r="D897" s="58" t="s">
        <v>130</v>
      </c>
      <c r="E897" s="59">
        <v>3.61</v>
      </c>
      <c r="F897">
        <f>E897/2.0074</f>
        <v>1.7983461193583739</v>
      </c>
      <c r="G897" s="144">
        <f>F897*2.1117</f>
        <v>3.797567500249078</v>
      </c>
    </row>
    <row r="898" spans="1:5" ht="13.5" thickBot="1">
      <c r="A898" s="57"/>
      <c r="B898" s="356"/>
      <c r="C898" s="357"/>
      <c r="D898" s="60" t="s">
        <v>155</v>
      </c>
      <c r="E898" s="61">
        <v>47.92</v>
      </c>
    </row>
    <row r="899" spans="1:5" ht="13.5" thickBot="1">
      <c r="A899" s="356"/>
      <c r="B899" s="358"/>
      <c r="C899" s="358"/>
      <c r="D899" s="358"/>
      <c r="E899" s="357"/>
    </row>
    <row r="900" spans="1:5" ht="13.5" thickBot="1">
      <c r="A900" s="102" t="s">
        <v>323</v>
      </c>
      <c r="B900" s="387" t="s">
        <v>400</v>
      </c>
      <c r="C900" s="388"/>
      <c r="D900" s="388"/>
      <c r="E900" s="389"/>
    </row>
    <row r="901" spans="1:5" ht="13.5" thickBot="1">
      <c r="A901" s="356"/>
      <c r="B901" s="358"/>
      <c r="C901" s="358"/>
      <c r="D901" s="358"/>
      <c r="E901" s="357"/>
    </row>
    <row r="902" spans="1:5" ht="13.5" thickBot="1">
      <c r="A902" s="57"/>
      <c r="B902" s="356"/>
      <c r="C902" s="357"/>
      <c r="D902" s="58" t="s">
        <v>373</v>
      </c>
      <c r="E902" s="59">
        <v>4.79</v>
      </c>
    </row>
    <row r="903" spans="1:7" ht="13.5" thickBot="1">
      <c r="A903" s="57"/>
      <c r="B903" s="356"/>
      <c r="C903" s="357"/>
      <c r="D903" s="58" t="s">
        <v>374</v>
      </c>
      <c r="E903" s="59">
        <v>5.21</v>
      </c>
      <c r="F903">
        <f>E903/2.0074</f>
        <v>2.595397030985354</v>
      </c>
      <c r="G903" s="144">
        <f>F903*2.1117</f>
        <v>5.480699910331772</v>
      </c>
    </row>
    <row r="904" spans="1:5" ht="13.5" thickBot="1">
      <c r="A904" s="57"/>
      <c r="B904" s="356"/>
      <c r="C904" s="357"/>
      <c r="D904" s="60" t="s">
        <v>155</v>
      </c>
      <c r="E904" s="61">
        <v>10</v>
      </c>
    </row>
    <row r="905" spans="1:5" ht="13.5" thickBot="1">
      <c r="A905" s="356"/>
      <c r="B905" s="358"/>
      <c r="C905" s="358"/>
      <c r="D905" s="358"/>
      <c r="E905" s="357"/>
    </row>
    <row r="906" spans="1:5" ht="13.5" thickBot="1">
      <c r="A906" s="78"/>
      <c r="B906" s="356"/>
      <c r="C906" s="357"/>
      <c r="D906" s="89" t="s">
        <v>144</v>
      </c>
      <c r="E906" s="101">
        <v>57.92</v>
      </c>
    </row>
    <row r="907" spans="1:5" ht="13.5" thickBot="1">
      <c r="A907" s="356"/>
      <c r="B907" s="358"/>
      <c r="C907" s="358"/>
      <c r="D907" s="358"/>
      <c r="E907" s="357"/>
    </row>
    <row r="908" spans="1:7" ht="13.5" thickBot="1">
      <c r="A908" s="57" t="s">
        <v>326</v>
      </c>
      <c r="B908" s="356"/>
      <c r="C908" s="357"/>
      <c r="D908" s="58" t="s">
        <v>327</v>
      </c>
      <c r="E908" s="59">
        <v>10.44</v>
      </c>
      <c r="F908">
        <f>E908/2.0074</f>
        <v>5.200757198366045</v>
      </c>
      <c r="G908" s="144">
        <f>F908*2.1117</f>
        <v>10.982438975789576</v>
      </c>
    </row>
    <row r="909" spans="1:7" ht="13.5" thickBot="1">
      <c r="A909" s="57" t="s">
        <v>153</v>
      </c>
      <c r="B909" s="356"/>
      <c r="C909" s="357"/>
      <c r="D909" s="58" t="s">
        <v>154</v>
      </c>
      <c r="E909" s="59">
        <v>3.61</v>
      </c>
      <c r="F909">
        <f>E909/2.0074</f>
        <v>1.7983461193583739</v>
      </c>
      <c r="G909" s="144">
        <f>F909*2.1117</f>
        <v>3.797567500249078</v>
      </c>
    </row>
    <row r="910" spans="1:5" ht="13.5" thickBot="1">
      <c r="A910" s="57"/>
      <c r="B910" s="356"/>
      <c r="C910" s="357"/>
      <c r="D910" s="60" t="s">
        <v>155</v>
      </c>
      <c r="E910" s="61">
        <v>14.05</v>
      </c>
    </row>
    <row r="911" spans="1:5" ht="13.5" thickBot="1">
      <c r="A911" s="356"/>
      <c r="B911" s="358"/>
      <c r="C911" s="358"/>
      <c r="D911" s="358"/>
      <c r="E911" s="357"/>
    </row>
    <row r="912" spans="1:5" ht="13.5" thickBot="1">
      <c r="A912" s="62" t="s">
        <v>323</v>
      </c>
      <c r="B912" s="387" t="s">
        <v>386</v>
      </c>
      <c r="C912" s="388"/>
      <c r="D912" s="388"/>
      <c r="E912" s="389"/>
    </row>
    <row r="913" spans="1:5" ht="13.5" thickBot="1">
      <c r="A913" s="356"/>
      <c r="B913" s="358"/>
      <c r="C913" s="358"/>
      <c r="D913" s="358"/>
      <c r="E913" s="357"/>
    </row>
    <row r="914" spans="1:5" ht="13.5" thickBot="1">
      <c r="A914" s="78"/>
      <c r="B914" s="356"/>
      <c r="C914" s="357"/>
      <c r="D914" s="96" t="s">
        <v>145</v>
      </c>
      <c r="E914" s="92">
        <v>1.41</v>
      </c>
    </row>
    <row r="915" spans="1:5" ht="13.5" thickBot="1">
      <c r="A915" s="356"/>
      <c r="B915" s="358"/>
      <c r="C915" s="358"/>
      <c r="D915" s="358"/>
      <c r="E915" s="357"/>
    </row>
    <row r="916" spans="1:5" ht="13.5" thickBot="1">
      <c r="A916" s="78"/>
      <c r="B916" s="356"/>
      <c r="C916" s="357"/>
      <c r="D916" s="89" t="s">
        <v>144</v>
      </c>
      <c r="E916" s="90">
        <v>15.46</v>
      </c>
    </row>
    <row r="917" spans="1:5" ht="13.5" thickBot="1">
      <c r="A917" s="356"/>
      <c r="B917" s="358"/>
      <c r="C917" s="358"/>
      <c r="D917" s="358"/>
      <c r="E917" s="357"/>
    </row>
    <row r="918" spans="1:5" ht="13.5" thickBot="1">
      <c r="A918" s="371" t="s">
        <v>377</v>
      </c>
      <c r="B918" s="372"/>
      <c r="C918" s="372"/>
      <c r="D918" s="372"/>
      <c r="E918" s="373"/>
    </row>
    <row r="919" spans="1:5" ht="13.5" thickBot="1">
      <c r="A919" s="10" t="s">
        <v>100</v>
      </c>
      <c r="B919" s="351" t="s">
        <v>101</v>
      </c>
      <c r="C919" s="353"/>
      <c r="D919" s="11" t="s">
        <v>102</v>
      </c>
      <c r="E919" s="56" t="s">
        <v>103</v>
      </c>
    </row>
    <row r="920" spans="1:7" ht="13.5" thickBot="1">
      <c r="A920" s="57" t="s">
        <v>115</v>
      </c>
      <c r="B920" s="356"/>
      <c r="C920" s="357"/>
      <c r="D920" s="58" t="s">
        <v>378</v>
      </c>
      <c r="E920" s="59">
        <v>44.56</v>
      </c>
      <c r="F920">
        <f>E920/2.0074</f>
        <v>22.1978678888114</v>
      </c>
      <c r="G920" s="144">
        <f>F920*2.1117</f>
        <v>46.87523762080303</v>
      </c>
    </row>
    <row r="921" spans="1:7" ht="13.5" thickBot="1">
      <c r="A921" s="57" t="s">
        <v>153</v>
      </c>
      <c r="B921" s="356"/>
      <c r="C921" s="357"/>
      <c r="D921" s="58" t="s">
        <v>154</v>
      </c>
      <c r="E921" s="59">
        <v>3.61</v>
      </c>
      <c r="F921">
        <f>E921/2.0074</f>
        <v>1.7983461193583739</v>
      </c>
      <c r="G921" s="144">
        <f>F921*2.1117</f>
        <v>3.797567500249078</v>
      </c>
    </row>
    <row r="922" spans="1:5" ht="13.5" thickBot="1">
      <c r="A922" s="57"/>
      <c r="B922" s="356"/>
      <c r="C922" s="357"/>
      <c r="D922" s="89" t="s">
        <v>155</v>
      </c>
      <c r="E922" s="61">
        <v>48.17</v>
      </c>
    </row>
    <row r="923" spans="1:5" ht="13.5" thickBot="1">
      <c r="A923" s="356"/>
      <c r="B923" s="358"/>
      <c r="C923" s="358"/>
      <c r="D923" s="358"/>
      <c r="E923" s="357"/>
    </row>
    <row r="924" spans="1:5" ht="13.5" thickBot="1">
      <c r="A924" s="62" t="s">
        <v>323</v>
      </c>
      <c r="B924" s="387" t="s">
        <v>397</v>
      </c>
      <c r="C924" s="388"/>
      <c r="D924" s="388"/>
      <c r="E924" s="389"/>
    </row>
    <row r="925" spans="1:5" ht="13.5" thickBot="1">
      <c r="A925" s="405"/>
      <c r="B925" s="406"/>
      <c r="C925" s="406"/>
      <c r="D925" s="406"/>
      <c r="E925" s="407"/>
    </row>
    <row r="926" spans="1:5" ht="13.5" thickBot="1">
      <c r="A926" s="78"/>
      <c r="B926" s="356"/>
      <c r="C926" s="357"/>
      <c r="D926" s="96" t="s">
        <v>373</v>
      </c>
      <c r="E926" s="59">
        <v>4.82</v>
      </c>
    </row>
    <row r="927" spans="1:7" ht="13.5" thickBot="1">
      <c r="A927" s="57"/>
      <c r="B927" s="356"/>
      <c r="C927" s="357"/>
      <c r="D927" s="58" t="s">
        <v>374</v>
      </c>
      <c r="E927" s="59">
        <v>6.93</v>
      </c>
      <c r="F927">
        <f>E927/2.0074</f>
        <v>3.4522267609843578</v>
      </c>
      <c r="G927" s="144">
        <f>F927*2.1117</f>
        <v>7.290067251170668</v>
      </c>
    </row>
    <row r="928" spans="1:5" ht="13.5" thickBot="1">
      <c r="A928" s="57"/>
      <c r="B928" s="356"/>
      <c r="C928" s="357"/>
      <c r="D928" s="60" t="s">
        <v>155</v>
      </c>
      <c r="E928" s="61">
        <v>11.85</v>
      </c>
    </row>
    <row r="929" spans="1:5" ht="13.5" thickBot="1">
      <c r="A929" s="356"/>
      <c r="B929" s="358"/>
      <c r="C929" s="358"/>
      <c r="D929" s="358"/>
      <c r="E929" s="357"/>
    </row>
    <row r="930" spans="1:5" ht="13.5" thickBot="1">
      <c r="A930" s="78"/>
      <c r="B930" s="356"/>
      <c r="C930" s="357"/>
      <c r="D930" s="89" t="s">
        <v>144</v>
      </c>
      <c r="E930" s="106">
        <v>60.02</v>
      </c>
    </row>
    <row r="931" spans="1:5" ht="13.5" thickBot="1">
      <c r="A931" s="356"/>
      <c r="B931" s="358"/>
      <c r="C931" s="358"/>
      <c r="D931" s="358"/>
      <c r="E931" s="357"/>
    </row>
    <row r="932" spans="1:7" ht="13.5" thickBot="1">
      <c r="A932" s="57" t="s">
        <v>367</v>
      </c>
      <c r="B932" s="356"/>
      <c r="C932" s="357"/>
      <c r="D932" s="96" t="s">
        <v>327</v>
      </c>
      <c r="E932" s="59">
        <v>6.98</v>
      </c>
      <c r="F932">
        <f>E932/2.0074</f>
        <v>3.477134601972701</v>
      </c>
      <c r="G932" s="144">
        <f>F932*2.1117</f>
        <v>7.342665138985752</v>
      </c>
    </row>
    <row r="933" spans="1:7" ht="13.5" thickBot="1">
      <c r="A933" s="57" t="s">
        <v>153</v>
      </c>
      <c r="B933" s="356"/>
      <c r="C933" s="357"/>
      <c r="D933" s="83" t="s">
        <v>154</v>
      </c>
      <c r="E933" s="59">
        <v>3.61</v>
      </c>
      <c r="F933">
        <f>E933/2.0074</f>
        <v>1.7983461193583739</v>
      </c>
      <c r="G933" s="144">
        <f>F933*2.1117</f>
        <v>3.797567500249078</v>
      </c>
    </row>
    <row r="934" spans="1:5" ht="13.5" thickBot="1">
      <c r="A934" s="63"/>
      <c r="B934" s="356"/>
      <c r="C934" s="357"/>
      <c r="D934" s="60" t="s">
        <v>144</v>
      </c>
      <c r="E934" s="61">
        <v>10.59</v>
      </c>
    </row>
    <row r="935" spans="1:5" ht="13.5" thickBot="1">
      <c r="A935" s="356"/>
      <c r="B935" s="358"/>
      <c r="C935" s="358"/>
      <c r="D935" s="358"/>
      <c r="E935" s="357"/>
    </row>
    <row r="936" spans="1:5" ht="13.5" thickBot="1">
      <c r="A936" s="62" t="s">
        <v>323</v>
      </c>
      <c r="B936" s="387" t="s">
        <v>401</v>
      </c>
      <c r="C936" s="388"/>
      <c r="D936" s="388"/>
      <c r="E936" s="389"/>
    </row>
    <row r="937" spans="1:5" ht="13.5" thickBot="1">
      <c r="A937" s="356"/>
      <c r="B937" s="358"/>
      <c r="C937" s="358"/>
      <c r="D937" s="358"/>
      <c r="E937" s="357"/>
    </row>
    <row r="938" spans="1:5" ht="13.5" thickBot="1">
      <c r="A938" s="63"/>
      <c r="B938" s="356"/>
      <c r="C938" s="357"/>
      <c r="D938" s="58" t="s">
        <v>145</v>
      </c>
      <c r="E938" s="59">
        <f>E934*10%</f>
        <v>1.059</v>
      </c>
    </row>
    <row r="939" spans="1:5" ht="13.5" thickBot="1">
      <c r="A939" s="356"/>
      <c r="B939" s="358"/>
      <c r="C939" s="358"/>
      <c r="D939" s="358"/>
      <c r="E939" s="357"/>
    </row>
    <row r="940" spans="1:5" ht="13.5" thickBot="1">
      <c r="A940" s="63"/>
      <c r="B940" s="356"/>
      <c r="C940" s="357"/>
      <c r="D940" s="60" t="s">
        <v>144</v>
      </c>
      <c r="E940" s="61">
        <v>11.65</v>
      </c>
    </row>
    <row r="941" spans="1:5" ht="13.5" thickBot="1">
      <c r="A941" s="356"/>
      <c r="B941" s="358"/>
      <c r="C941" s="358"/>
      <c r="D941" s="358"/>
      <c r="E941" s="357"/>
    </row>
    <row r="942" spans="1:7" ht="13.5" thickBot="1">
      <c r="A942" s="57" t="s">
        <v>368</v>
      </c>
      <c r="B942" s="356"/>
      <c r="C942" s="357"/>
      <c r="D942" s="58" t="s">
        <v>369</v>
      </c>
      <c r="E942" s="59">
        <v>3.61</v>
      </c>
      <c r="F942">
        <f>E942/2.0074</f>
        <v>1.7983461193583739</v>
      </c>
      <c r="G942" s="144">
        <f>F942*2.1117</f>
        <v>3.797567500249078</v>
      </c>
    </row>
    <row r="943" spans="1:5" ht="13.5" thickBot="1">
      <c r="A943" s="356"/>
      <c r="B943" s="358"/>
      <c r="C943" s="358"/>
      <c r="D943" s="358"/>
      <c r="E943" s="357"/>
    </row>
    <row r="944" spans="1:5" ht="13.5" thickBot="1">
      <c r="A944" s="371" t="s">
        <v>379</v>
      </c>
      <c r="B944" s="372"/>
      <c r="C944" s="372"/>
      <c r="D944" s="372"/>
      <c r="E944" s="373"/>
    </row>
    <row r="945" spans="1:5" ht="13.5" thickBot="1">
      <c r="A945" s="10" t="s">
        <v>100</v>
      </c>
      <c r="B945" s="351" t="s">
        <v>101</v>
      </c>
      <c r="C945" s="353"/>
      <c r="D945" s="11" t="s">
        <v>102</v>
      </c>
      <c r="E945" s="67"/>
    </row>
    <row r="946" spans="1:7" ht="13.5" thickBot="1">
      <c r="A946" s="57" t="s">
        <v>121</v>
      </c>
      <c r="B946" s="356"/>
      <c r="C946" s="357"/>
      <c r="D946" s="58" t="s">
        <v>380</v>
      </c>
      <c r="E946" s="59">
        <v>66.93</v>
      </c>
      <c r="F946">
        <f>E946/2.0074</f>
        <v>33.341635946996114</v>
      </c>
      <c r="G946" s="144">
        <f>F946*2.1117</f>
        <v>70.40753262927169</v>
      </c>
    </row>
    <row r="947" spans="1:7" ht="13.5" thickBot="1">
      <c r="A947" s="57" t="s">
        <v>153</v>
      </c>
      <c r="B947" s="356"/>
      <c r="C947" s="357"/>
      <c r="D947" s="58" t="s">
        <v>154</v>
      </c>
      <c r="E947" s="59">
        <v>3.61</v>
      </c>
      <c r="F947">
        <f>E947/2.0074</f>
        <v>1.7983461193583739</v>
      </c>
      <c r="G947" s="144">
        <f>F947*2.1117</f>
        <v>3.797567500249078</v>
      </c>
    </row>
    <row r="948" spans="1:5" ht="13.5" thickBot="1">
      <c r="A948" s="57"/>
      <c r="B948" s="356"/>
      <c r="C948" s="357"/>
      <c r="D948" s="89" t="s">
        <v>155</v>
      </c>
      <c r="E948" s="61">
        <v>70.54</v>
      </c>
    </row>
    <row r="949" spans="1:5" ht="13.5" thickBot="1">
      <c r="A949" s="356"/>
      <c r="B949" s="358"/>
      <c r="C949" s="358"/>
      <c r="D949" s="358"/>
      <c r="E949" s="357"/>
    </row>
    <row r="950" spans="1:5" ht="13.5" thickBot="1">
      <c r="A950" s="102" t="s">
        <v>323</v>
      </c>
      <c r="B950" s="387" t="s">
        <v>402</v>
      </c>
      <c r="C950" s="388"/>
      <c r="D950" s="388"/>
      <c r="E950" s="389"/>
    </row>
    <row r="951" spans="1:5" ht="13.5" thickBot="1">
      <c r="A951" s="405"/>
      <c r="B951" s="406"/>
      <c r="C951" s="406"/>
      <c r="D951" s="406"/>
      <c r="E951" s="407"/>
    </row>
    <row r="952" spans="1:5" ht="13.5" thickBot="1">
      <c r="A952" s="78"/>
      <c r="B952" s="356"/>
      <c r="C952" s="357"/>
      <c r="D952" s="96" t="s">
        <v>373</v>
      </c>
      <c r="E952" s="59">
        <v>7.05</v>
      </c>
    </row>
    <row r="953" spans="1:7" ht="13.5" thickBot="1">
      <c r="A953" s="57"/>
      <c r="B953" s="356"/>
      <c r="C953" s="357"/>
      <c r="D953" s="58" t="s">
        <v>374</v>
      </c>
      <c r="E953" s="59">
        <v>6.93</v>
      </c>
      <c r="F953">
        <f>E953/2.0074</f>
        <v>3.4522267609843578</v>
      </c>
      <c r="G953" s="144">
        <f>F953*2.1117</f>
        <v>7.290067251170668</v>
      </c>
    </row>
    <row r="954" spans="1:5" ht="13.5" thickBot="1">
      <c r="A954" s="57"/>
      <c r="B954" s="356"/>
      <c r="C954" s="357"/>
      <c r="D954" s="60" t="s">
        <v>155</v>
      </c>
      <c r="E954" s="61">
        <v>13.98</v>
      </c>
    </row>
    <row r="955" spans="1:5" ht="13.5" thickBot="1">
      <c r="A955" s="356"/>
      <c r="B955" s="358"/>
      <c r="C955" s="358"/>
      <c r="D955" s="358"/>
      <c r="E955" s="357"/>
    </row>
    <row r="956" spans="1:5" ht="13.5" thickBot="1">
      <c r="A956" s="78"/>
      <c r="B956" s="356"/>
      <c r="C956" s="357"/>
      <c r="D956" s="89" t="s">
        <v>144</v>
      </c>
      <c r="E956" s="106">
        <v>84.52</v>
      </c>
    </row>
    <row r="957" spans="1:5" ht="13.5" thickBot="1">
      <c r="A957" s="356"/>
      <c r="B957" s="358"/>
      <c r="C957" s="358"/>
      <c r="D957" s="358"/>
      <c r="E957" s="357"/>
    </row>
    <row r="958" spans="1:7" ht="13.5" thickBot="1">
      <c r="A958" s="57" t="s">
        <v>381</v>
      </c>
      <c r="B958" s="356"/>
      <c r="C958" s="357"/>
      <c r="D958" s="96" t="s">
        <v>327</v>
      </c>
      <c r="E958" s="59">
        <v>10.44</v>
      </c>
      <c r="F958">
        <f>E958/2.0074</f>
        <v>5.200757198366045</v>
      </c>
      <c r="G958" s="144">
        <f>F958*2.1117</f>
        <v>10.982438975789576</v>
      </c>
    </row>
    <row r="959" spans="1:7" ht="13.5" thickBot="1">
      <c r="A959" s="57" t="s">
        <v>153</v>
      </c>
      <c r="B959" s="356"/>
      <c r="C959" s="357"/>
      <c r="D959" s="83" t="s">
        <v>154</v>
      </c>
      <c r="E959" s="59">
        <v>3.61</v>
      </c>
      <c r="F959">
        <f>E959/2.0074</f>
        <v>1.7983461193583739</v>
      </c>
      <c r="G959" s="144">
        <f>F959*2.1117</f>
        <v>3.797567500249078</v>
      </c>
    </row>
    <row r="960" spans="1:5" ht="13.5" thickBot="1">
      <c r="A960" s="63"/>
      <c r="B960" s="356"/>
      <c r="C960" s="357"/>
      <c r="D960" s="60" t="s">
        <v>155</v>
      </c>
      <c r="E960" s="61">
        <v>14.05</v>
      </c>
    </row>
    <row r="961" spans="1:5" ht="13.5" thickBot="1">
      <c r="A961" s="356"/>
      <c r="B961" s="358"/>
      <c r="C961" s="358"/>
      <c r="D961" s="358"/>
      <c r="E961" s="357"/>
    </row>
    <row r="962" spans="1:5" ht="13.5" thickBot="1">
      <c r="A962" s="62" t="s">
        <v>323</v>
      </c>
      <c r="B962" s="387" t="s">
        <v>391</v>
      </c>
      <c r="C962" s="388"/>
      <c r="D962" s="388"/>
      <c r="E962" s="389"/>
    </row>
    <row r="963" spans="1:5" ht="13.5" thickBot="1">
      <c r="A963" s="356"/>
      <c r="B963" s="358"/>
      <c r="C963" s="358"/>
      <c r="D963" s="358"/>
      <c r="E963" s="357"/>
    </row>
    <row r="964" spans="1:5" ht="13.5" thickBot="1">
      <c r="A964" s="63"/>
      <c r="B964" s="356"/>
      <c r="C964" s="357"/>
      <c r="D964" s="94" t="s">
        <v>145</v>
      </c>
      <c r="E964" s="59">
        <v>1.41</v>
      </c>
    </row>
    <row r="965" spans="1:5" ht="13.5" thickBot="1">
      <c r="A965" s="356"/>
      <c r="B965" s="358"/>
      <c r="C965" s="358"/>
      <c r="D965" s="358"/>
      <c r="E965" s="357"/>
    </row>
    <row r="966" spans="1:5" ht="13.5" thickBot="1">
      <c r="A966" s="63"/>
      <c r="B966" s="356"/>
      <c r="C966" s="357"/>
      <c r="D966" s="60" t="s">
        <v>351</v>
      </c>
      <c r="E966" s="61">
        <v>15.46</v>
      </c>
    </row>
    <row r="967" spans="1:5" ht="13.5" thickBot="1">
      <c r="A967" s="356"/>
      <c r="B967" s="358"/>
      <c r="C967" s="358"/>
      <c r="D967" s="358"/>
      <c r="E967" s="357"/>
    </row>
    <row r="968" spans="1:7" ht="13.5" thickBot="1">
      <c r="A968" s="57" t="s">
        <v>368</v>
      </c>
      <c r="B968" s="356"/>
      <c r="C968" s="357"/>
      <c r="D968" s="58" t="s">
        <v>369</v>
      </c>
      <c r="E968" s="59">
        <v>3.61</v>
      </c>
      <c r="F968">
        <f>E968/2.0074</f>
        <v>1.7983461193583739</v>
      </c>
      <c r="G968" s="144">
        <f>F968*2.1117</f>
        <v>3.797567500249078</v>
      </c>
    </row>
    <row r="969" spans="1:5" ht="13.5" thickBot="1">
      <c r="A969" s="356"/>
      <c r="B969" s="358"/>
      <c r="C969" s="358"/>
      <c r="D969" s="358"/>
      <c r="E969" s="357"/>
    </row>
    <row r="970" spans="1:5" ht="18.75" thickBot="1">
      <c r="A970" s="368" t="s">
        <v>403</v>
      </c>
      <c r="B970" s="369"/>
      <c r="C970" s="369"/>
      <c r="D970" s="369"/>
      <c r="E970" s="370"/>
    </row>
    <row r="971" spans="1:5" ht="13.5" thickBot="1">
      <c r="A971" s="371" t="s">
        <v>404</v>
      </c>
      <c r="B971" s="372"/>
      <c r="C971" s="372"/>
      <c r="D971" s="372"/>
      <c r="E971" s="373"/>
    </row>
    <row r="972" spans="1:5" ht="13.5" thickBot="1">
      <c r="A972" s="10" t="s">
        <v>100</v>
      </c>
      <c r="B972" s="398" t="s">
        <v>101</v>
      </c>
      <c r="C972" s="399"/>
      <c r="D972" s="11" t="s">
        <v>102</v>
      </c>
      <c r="E972" s="110" t="s">
        <v>103</v>
      </c>
    </row>
    <row r="973" spans="1:7" ht="13.5" thickBot="1">
      <c r="A973" s="57"/>
      <c r="B973" s="356" t="s">
        <v>140</v>
      </c>
      <c r="C973" s="357"/>
      <c r="D973" s="58" t="s">
        <v>405</v>
      </c>
      <c r="E973" s="59">
        <v>55.64</v>
      </c>
      <c r="F973">
        <f aca="true" t="shared" si="4" ref="F973:F979">E973/2.0074</f>
        <v>27.717445451828233</v>
      </c>
      <c r="G973" s="144">
        <f aca="true" t="shared" si="5" ref="G973:G979">F973*2.1117</f>
        <v>58.53092956062568</v>
      </c>
    </row>
    <row r="974" spans="1:7" ht="13.5" thickBot="1">
      <c r="A974" s="57"/>
      <c r="B974" s="356" t="s">
        <v>121</v>
      </c>
      <c r="C974" s="357"/>
      <c r="D974" s="58" t="s">
        <v>406</v>
      </c>
      <c r="E974" s="59">
        <v>4.34</v>
      </c>
      <c r="F974">
        <f t="shared" si="4"/>
        <v>2.1620005977881838</v>
      </c>
      <c r="G974" s="144">
        <f t="shared" si="5"/>
        <v>4.565496662349307</v>
      </c>
    </row>
    <row r="975" spans="1:7" ht="13.5" thickBot="1">
      <c r="A975" s="57" t="s">
        <v>153</v>
      </c>
      <c r="B975" s="356"/>
      <c r="C975" s="357"/>
      <c r="D975" s="58" t="s">
        <v>154</v>
      </c>
      <c r="E975" s="59">
        <v>3.61</v>
      </c>
      <c r="F975">
        <f t="shared" si="4"/>
        <v>1.7983461193583739</v>
      </c>
      <c r="G975" s="144">
        <f t="shared" si="5"/>
        <v>3.797567500249078</v>
      </c>
    </row>
    <row r="976" spans="1:7" ht="13.5" thickBot="1">
      <c r="A976" s="57" t="s">
        <v>407</v>
      </c>
      <c r="B976" s="356"/>
      <c r="C976" s="357"/>
      <c r="D976" s="58" t="s">
        <v>369</v>
      </c>
      <c r="E976" s="59">
        <v>3.61</v>
      </c>
      <c r="F976">
        <f t="shared" si="4"/>
        <v>1.7983461193583739</v>
      </c>
      <c r="G976" s="144">
        <f t="shared" si="5"/>
        <v>3.797567500249078</v>
      </c>
    </row>
    <row r="977" spans="1:7" ht="13.5" thickBot="1">
      <c r="A977" s="57" t="s">
        <v>408</v>
      </c>
      <c r="B977" s="356"/>
      <c r="C977" s="357"/>
      <c r="D977" s="58" t="s">
        <v>409</v>
      </c>
      <c r="E977" s="59">
        <v>1.4</v>
      </c>
      <c r="F977">
        <f t="shared" si="4"/>
        <v>0.6974195476736076</v>
      </c>
      <c r="G977" s="144">
        <f t="shared" si="5"/>
        <v>1.4727408588223572</v>
      </c>
    </row>
    <row r="978" spans="1:7" ht="13.5" thickBot="1">
      <c r="A978" s="57" t="s">
        <v>337</v>
      </c>
      <c r="B978" s="356"/>
      <c r="C978" s="357"/>
      <c r="D978" s="58" t="s">
        <v>410</v>
      </c>
      <c r="E978" s="59">
        <v>6.98</v>
      </c>
      <c r="F978">
        <f t="shared" si="4"/>
        <v>3.477134601972701</v>
      </c>
      <c r="G978" s="144">
        <f t="shared" si="5"/>
        <v>7.342665138985752</v>
      </c>
    </row>
    <row r="979" spans="1:7" ht="13.5" thickBot="1">
      <c r="A979" s="57" t="s">
        <v>411</v>
      </c>
      <c r="B979" s="356"/>
      <c r="C979" s="357"/>
      <c r="D979" s="58" t="s">
        <v>412</v>
      </c>
      <c r="E979" s="59">
        <v>2.79</v>
      </c>
      <c r="F979">
        <f t="shared" si="4"/>
        <v>1.3898575271495466</v>
      </c>
      <c r="G979" s="144">
        <f t="shared" si="5"/>
        <v>2.9349621400816974</v>
      </c>
    </row>
    <row r="980" spans="1:5" ht="13.5" thickBot="1">
      <c r="A980" s="57"/>
      <c r="B980" s="356"/>
      <c r="C980" s="357"/>
      <c r="D980" s="112" t="s">
        <v>155</v>
      </c>
      <c r="E980" s="61">
        <v>78.37</v>
      </c>
    </row>
    <row r="981" spans="1:5" ht="13.5" thickBot="1">
      <c r="A981" s="356"/>
      <c r="B981" s="358"/>
      <c r="C981" s="358"/>
      <c r="D981" s="358"/>
      <c r="E981" s="357"/>
    </row>
    <row r="982" spans="1:5" ht="13.5" thickBot="1">
      <c r="A982" s="78" t="s">
        <v>323</v>
      </c>
      <c r="B982" s="356" t="s">
        <v>438</v>
      </c>
      <c r="C982" s="358"/>
      <c r="D982" s="358"/>
      <c r="E982" s="357"/>
    </row>
    <row r="983" spans="1:5" ht="13.5" thickBot="1">
      <c r="A983" s="356"/>
      <c r="B983" s="358"/>
      <c r="C983" s="358"/>
      <c r="D983" s="358"/>
      <c r="E983" s="357"/>
    </row>
    <row r="984" spans="1:5" ht="13.5" thickBot="1">
      <c r="A984" s="57"/>
      <c r="B984" s="356"/>
      <c r="C984" s="357"/>
      <c r="D984" s="58" t="s">
        <v>145</v>
      </c>
      <c r="E984" s="59">
        <v>7.84</v>
      </c>
    </row>
    <row r="985" spans="1:7" ht="13.5" thickBot="1">
      <c r="A985" s="57"/>
      <c r="B985" s="356"/>
      <c r="C985" s="357"/>
      <c r="D985" s="58" t="s">
        <v>160</v>
      </c>
      <c r="E985" s="59">
        <v>6.93</v>
      </c>
      <c r="F985">
        <f>E985/2.0074</f>
        <v>3.4522267609843578</v>
      </c>
      <c r="G985" s="144">
        <f>F985*2.1117</f>
        <v>7.290067251170668</v>
      </c>
    </row>
    <row r="986" spans="1:5" ht="13.5" thickBot="1">
      <c r="A986" s="63"/>
      <c r="B986" s="356"/>
      <c r="C986" s="357"/>
      <c r="D986" s="60" t="s">
        <v>155</v>
      </c>
      <c r="E986" s="61">
        <v>14.77</v>
      </c>
    </row>
    <row r="987" spans="1:5" ht="13.5" thickBot="1">
      <c r="A987" s="356"/>
      <c r="B987" s="358"/>
      <c r="C987" s="358"/>
      <c r="D987" s="358"/>
      <c r="E987" s="357"/>
    </row>
    <row r="988" spans="1:5" ht="13.5" thickBot="1">
      <c r="A988" s="79"/>
      <c r="B988" s="356"/>
      <c r="C988" s="357"/>
      <c r="D988" s="89" t="s">
        <v>144</v>
      </c>
      <c r="E988" s="90">
        <v>93.14</v>
      </c>
    </row>
    <row r="989" spans="1:5" ht="13.5" thickBot="1">
      <c r="A989" s="356"/>
      <c r="B989" s="358"/>
      <c r="C989" s="358"/>
      <c r="D989" s="358"/>
      <c r="E989" s="357"/>
    </row>
    <row r="990" spans="1:5" ht="13.5" thickBot="1">
      <c r="A990" s="371" t="s">
        <v>413</v>
      </c>
      <c r="B990" s="372"/>
      <c r="C990" s="372"/>
      <c r="D990" s="372"/>
      <c r="E990" s="373"/>
    </row>
    <row r="991" spans="1:5" ht="13.5" thickBot="1">
      <c r="A991" s="351" t="s">
        <v>164</v>
      </c>
      <c r="B991" s="352"/>
      <c r="C991" s="352"/>
      <c r="D991" s="352"/>
      <c r="E991" s="353"/>
    </row>
    <row r="992" spans="1:5" ht="13.5" thickBot="1">
      <c r="A992" s="4"/>
      <c r="B992" s="354"/>
      <c r="C992" s="355"/>
      <c r="D992" s="25" t="s">
        <v>165</v>
      </c>
      <c r="E992" s="110" t="s">
        <v>103</v>
      </c>
    </row>
    <row r="993" spans="1:7" ht="13.5" thickBot="1">
      <c r="A993" s="57"/>
      <c r="B993" s="356"/>
      <c r="C993" s="357"/>
      <c r="D993" s="111" t="s">
        <v>414</v>
      </c>
      <c r="E993" s="59">
        <v>62.6</v>
      </c>
      <c r="F993">
        <f aca="true" t="shared" si="6" ref="F993:F1000">E993/2.0074</f>
        <v>31.1846169174056</v>
      </c>
      <c r="G993" s="144">
        <f aca="true" t="shared" si="7" ref="G993:G1053">F993*2.1117</f>
        <v>65.8525555444854</v>
      </c>
    </row>
    <row r="994" spans="1:7" ht="13.5" thickBot="1">
      <c r="A994" s="57"/>
      <c r="B994" s="356" t="s">
        <v>111</v>
      </c>
      <c r="C994" s="357"/>
      <c r="D994" s="58" t="s">
        <v>376</v>
      </c>
      <c r="E994" s="59">
        <v>21.72</v>
      </c>
      <c r="F994">
        <f t="shared" si="6"/>
        <v>10.819966125336254</v>
      </c>
      <c r="G994" s="144">
        <f t="shared" si="7"/>
        <v>22.848522466872566</v>
      </c>
    </row>
    <row r="995" spans="1:7" ht="13.5" thickBot="1">
      <c r="A995" s="57"/>
      <c r="B995" s="356" t="s">
        <v>121</v>
      </c>
      <c r="C995" s="357"/>
      <c r="D995" s="58" t="s">
        <v>406</v>
      </c>
      <c r="E995" s="59">
        <v>4.34</v>
      </c>
      <c r="F995">
        <f t="shared" si="6"/>
        <v>2.1620005977881838</v>
      </c>
      <c r="G995" s="144">
        <f t="shared" si="7"/>
        <v>4.565496662349307</v>
      </c>
    </row>
    <row r="996" spans="1:7" ht="13.5" thickBot="1">
      <c r="A996" s="57" t="s">
        <v>153</v>
      </c>
      <c r="B996" s="356"/>
      <c r="C996" s="357"/>
      <c r="D996" s="58" t="s">
        <v>154</v>
      </c>
      <c r="E996" s="59">
        <v>3.61</v>
      </c>
      <c r="F996">
        <f t="shared" si="6"/>
        <v>1.7983461193583739</v>
      </c>
      <c r="G996" s="144">
        <f t="shared" si="7"/>
        <v>3.797567500249078</v>
      </c>
    </row>
    <row r="997" spans="1:7" ht="13.5" thickBot="1">
      <c r="A997" s="57" t="s">
        <v>407</v>
      </c>
      <c r="B997" s="356"/>
      <c r="C997" s="357"/>
      <c r="D997" s="58" t="s">
        <v>369</v>
      </c>
      <c r="E997" s="59">
        <v>3.61</v>
      </c>
      <c r="F997">
        <f t="shared" si="6"/>
        <v>1.7983461193583739</v>
      </c>
      <c r="G997" s="144">
        <f t="shared" si="7"/>
        <v>3.797567500249078</v>
      </c>
    </row>
    <row r="998" spans="1:7" ht="13.5" thickBot="1">
      <c r="A998" s="57" t="s">
        <v>408</v>
      </c>
      <c r="B998" s="356"/>
      <c r="C998" s="357"/>
      <c r="D998" s="58" t="s">
        <v>409</v>
      </c>
      <c r="E998" s="59">
        <v>1.4</v>
      </c>
      <c r="F998">
        <f t="shared" si="6"/>
        <v>0.6974195476736076</v>
      </c>
      <c r="G998" s="144">
        <f t="shared" si="7"/>
        <v>1.4727408588223572</v>
      </c>
    </row>
    <row r="999" spans="1:7" ht="13.5" thickBot="1">
      <c r="A999" s="57" t="s">
        <v>337</v>
      </c>
      <c r="B999" s="356"/>
      <c r="C999" s="357"/>
      <c r="D999" s="58" t="s">
        <v>410</v>
      </c>
      <c r="E999" s="59">
        <v>6.98</v>
      </c>
      <c r="F999">
        <f t="shared" si="6"/>
        <v>3.477134601972701</v>
      </c>
      <c r="G999" s="144">
        <f t="shared" si="7"/>
        <v>7.342665138985752</v>
      </c>
    </row>
    <row r="1000" spans="1:7" ht="13.5" thickBot="1">
      <c r="A1000" s="57" t="s">
        <v>411</v>
      </c>
      <c r="B1000" s="356"/>
      <c r="C1000" s="357"/>
      <c r="D1000" s="58" t="s">
        <v>412</v>
      </c>
      <c r="E1000" s="59">
        <v>2.79</v>
      </c>
      <c r="F1000">
        <f t="shared" si="6"/>
        <v>1.3898575271495466</v>
      </c>
      <c r="G1000" s="144">
        <f t="shared" si="7"/>
        <v>2.9349621400816974</v>
      </c>
    </row>
    <row r="1001" spans="1:5" ht="13.5" thickBot="1">
      <c r="A1001" s="57"/>
      <c r="B1001" s="356"/>
      <c r="C1001" s="357"/>
      <c r="D1001" s="60" t="s">
        <v>155</v>
      </c>
      <c r="E1001" s="61">
        <v>107.05</v>
      </c>
    </row>
    <row r="1002" spans="1:5" ht="13.5" thickBot="1">
      <c r="A1002" s="356"/>
      <c r="B1002" s="358"/>
      <c r="C1002" s="358"/>
      <c r="D1002" s="358"/>
      <c r="E1002" s="357"/>
    </row>
    <row r="1003" spans="1:5" ht="13.5" thickBot="1">
      <c r="A1003" s="78" t="s">
        <v>323</v>
      </c>
      <c r="B1003" s="356" t="s">
        <v>439</v>
      </c>
      <c r="C1003" s="358"/>
      <c r="D1003" s="358"/>
      <c r="E1003" s="357"/>
    </row>
    <row r="1004" spans="1:5" ht="13.5" thickBot="1">
      <c r="A1004" s="356"/>
      <c r="B1004" s="358"/>
      <c r="C1004" s="358"/>
      <c r="D1004" s="358"/>
      <c r="E1004" s="357"/>
    </row>
    <row r="1005" spans="1:5" ht="13.5" thickBot="1">
      <c r="A1005" s="57"/>
      <c r="B1005" s="356"/>
      <c r="C1005" s="357"/>
      <c r="D1005" s="58" t="s">
        <v>145</v>
      </c>
      <c r="E1005" s="59">
        <v>10.71</v>
      </c>
    </row>
    <row r="1006" spans="1:7" ht="13.5" thickBot="1">
      <c r="A1006" s="57"/>
      <c r="B1006" s="356"/>
      <c r="C1006" s="357"/>
      <c r="D1006" s="58" t="s">
        <v>160</v>
      </c>
      <c r="E1006" s="59">
        <v>17.37</v>
      </c>
      <c r="F1006">
        <f>E1006/2.0074</f>
        <v>8.652983959350404</v>
      </c>
      <c r="G1006" s="144">
        <f t="shared" si="7"/>
        <v>18.27250622696025</v>
      </c>
    </row>
    <row r="1007" spans="1:5" ht="13.5" thickBot="1">
      <c r="A1007" s="63"/>
      <c r="B1007" s="356"/>
      <c r="C1007" s="357"/>
      <c r="D1007" s="60" t="s">
        <v>155</v>
      </c>
      <c r="E1007" s="61">
        <v>28.08</v>
      </c>
    </row>
    <row r="1008" spans="1:5" ht="13.5" thickBot="1">
      <c r="A1008" s="356"/>
      <c r="B1008" s="358"/>
      <c r="C1008" s="358"/>
      <c r="D1008" s="358"/>
      <c r="E1008" s="357"/>
    </row>
    <row r="1009" spans="1:5" ht="13.5" thickBot="1">
      <c r="A1009" s="63"/>
      <c r="B1009" s="356"/>
      <c r="C1009" s="357"/>
      <c r="D1009" s="60" t="s">
        <v>144</v>
      </c>
      <c r="E1009" s="61">
        <v>135.13</v>
      </c>
    </row>
    <row r="1010" spans="1:5" ht="13.5" thickBot="1">
      <c r="A1010" s="356"/>
      <c r="B1010" s="358"/>
      <c r="C1010" s="358"/>
      <c r="D1010" s="358"/>
      <c r="E1010" s="357"/>
    </row>
    <row r="1011" spans="1:7" ht="13.5" thickBot="1">
      <c r="A1011" s="57"/>
      <c r="B1011" s="356"/>
      <c r="C1011" s="357"/>
      <c r="D1011" s="111" t="s">
        <v>415</v>
      </c>
      <c r="E1011" s="59">
        <v>69.55</v>
      </c>
      <c r="F1011">
        <f aca="true" t="shared" si="8" ref="F1011:F1018">E1011/2.0074</f>
        <v>34.64680681478529</v>
      </c>
      <c r="G1011" s="144">
        <f t="shared" si="7"/>
        <v>73.1636619507821</v>
      </c>
    </row>
    <row r="1012" spans="1:7" ht="13.5" thickBot="1">
      <c r="A1012" s="57"/>
      <c r="B1012" s="356" t="s">
        <v>111</v>
      </c>
      <c r="C1012" s="357"/>
      <c r="D1012" s="58" t="s">
        <v>376</v>
      </c>
      <c r="E1012" s="59">
        <v>21.72</v>
      </c>
      <c r="F1012">
        <f t="shared" si="8"/>
        <v>10.819966125336254</v>
      </c>
      <c r="G1012" s="144">
        <f t="shared" si="7"/>
        <v>22.848522466872566</v>
      </c>
    </row>
    <row r="1013" spans="1:7" ht="13.5" thickBot="1">
      <c r="A1013" s="57"/>
      <c r="B1013" s="356" t="s">
        <v>121</v>
      </c>
      <c r="C1013" s="357"/>
      <c r="D1013" s="58" t="s">
        <v>406</v>
      </c>
      <c r="E1013" s="59">
        <v>4.34</v>
      </c>
      <c r="F1013">
        <f t="shared" si="8"/>
        <v>2.1620005977881838</v>
      </c>
      <c r="G1013" s="144">
        <f t="shared" si="7"/>
        <v>4.565496662349307</v>
      </c>
    </row>
    <row r="1014" spans="1:7" ht="13.5" thickBot="1">
      <c r="A1014" s="57" t="s">
        <v>153</v>
      </c>
      <c r="B1014" s="356"/>
      <c r="C1014" s="357"/>
      <c r="D1014" s="58" t="s">
        <v>154</v>
      </c>
      <c r="E1014" s="59">
        <v>3.61</v>
      </c>
      <c r="F1014">
        <f t="shared" si="8"/>
        <v>1.7983461193583739</v>
      </c>
      <c r="G1014" s="144">
        <f t="shared" si="7"/>
        <v>3.797567500249078</v>
      </c>
    </row>
    <row r="1015" spans="1:7" ht="13.5" thickBot="1">
      <c r="A1015" s="57" t="s">
        <v>407</v>
      </c>
      <c r="B1015" s="356"/>
      <c r="C1015" s="357"/>
      <c r="D1015" s="58" t="s">
        <v>369</v>
      </c>
      <c r="E1015" s="59">
        <v>3.61</v>
      </c>
      <c r="F1015">
        <f t="shared" si="8"/>
        <v>1.7983461193583739</v>
      </c>
      <c r="G1015" s="144">
        <f t="shared" si="7"/>
        <v>3.797567500249078</v>
      </c>
    </row>
    <row r="1016" spans="1:7" ht="13.5" thickBot="1">
      <c r="A1016" s="57" t="s">
        <v>408</v>
      </c>
      <c r="B1016" s="356"/>
      <c r="C1016" s="357"/>
      <c r="D1016" s="58" t="s">
        <v>409</v>
      </c>
      <c r="E1016" s="59">
        <v>1.4</v>
      </c>
      <c r="F1016">
        <f t="shared" si="8"/>
        <v>0.6974195476736076</v>
      </c>
      <c r="G1016" s="144">
        <f t="shared" si="7"/>
        <v>1.4727408588223572</v>
      </c>
    </row>
    <row r="1017" spans="1:7" ht="13.5" thickBot="1">
      <c r="A1017" s="57" t="s">
        <v>337</v>
      </c>
      <c r="B1017" s="356"/>
      <c r="C1017" s="357"/>
      <c r="D1017" s="58" t="s">
        <v>410</v>
      </c>
      <c r="E1017" s="59">
        <v>6.98</v>
      </c>
      <c r="F1017">
        <f t="shared" si="8"/>
        <v>3.477134601972701</v>
      </c>
      <c r="G1017" s="144">
        <f t="shared" si="7"/>
        <v>7.342665138985752</v>
      </c>
    </row>
    <row r="1018" spans="1:7" ht="13.5" thickBot="1">
      <c r="A1018" s="57" t="s">
        <v>411</v>
      </c>
      <c r="B1018" s="356"/>
      <c r="C1018" s="357"/>
      <c r="D1018" s="58" t="s">
        <v>412</v>
      </c>
      <c r="E1018" s="59">
        <v>2.79</v>
      </c>
      <c r="F1018">
        <f t="shared" si="8"/>
        <v>1.3898575271495466</v>
      </c>
      <c r="G1018" s="144">
        <f t="shared" si="7"/>
        <v>2.9349621400816974</v>
      </c>
    </row>
    <row r="1019" spans="1:5" ht="13.5" thickBot="1">
      <c r="A1019" s="57"/>
      <c r="B1019" s="356"/>
      <c r="C1019" s="357"/>
      <c r="D1019" s="60" t="s">
        <v>155</v>
      </c>
      <c r="E1019" s="61">
        <v>114</v>
      </c>
    </row>
    <row r="1020" spans="1:5" ht="13.5" thickBot="1">
      <c r="A1020" s="57" t="s">
        <v>323</v>
      </c>
      <c r="B1020" s="356" t="s">
        <v>440</v>
      </c>
      <c r="C1020" s="358"/>
      <c r="D1020" s="358"/>
      <c r="E1020" s="357"/>
    </row>
    <row r="1021" spans="1:5" ht="13.5" thickBot="1">
      <c r="A1021" s="356"/>
      <c r="B1021" s="358"/>
      <c r="C1021" s="358"/>
      <c r="D1021" s="358"/>
      <c r="E1021" s="357"/>
    </row>
    <row r="1022" spans="1:5" ht="13.5" thickBot="1">
      <c r="A1022" s="57"/>
      <c r="B1022" s="356"/>
      <c r="C1022" s="357"/>
      <c r="D1022" s="58" t="s">
        <v>145</v>
      </c>
      <c r="E1022" s="59">
        <v>11.4</v>
      </c>
    </row>
    <row r="1023" spans="1:7" ht="13.5" thickBot="1">
      <c r="A1023" s="57"/>
      <c r="B1023" s="356"/>
      <c r="C1023" s="357"/>
      <c r="D1023" s="58" t="s">
        <v>160</v>
      </c>
      <c r="E1023" s="59">
        <v>17.37</v>
      </c>
      <c r="F1023">
        <f>E1023/2.0074</f>
        <v>8.652983959350404</v>
      </c>
      <c r="G1023" s="144">
        <f t="shared" si="7"/>
        <v>18.27250622696025</v>
      </c>
    </row>
    <row r="1024" spans="1:5" ht="13.5" thickBot="1">
      <c r="A1024" s="63"/>
      <c r="B1024" s="356"/>
      <c r="C1024" s="357"/>
      <c r="D1024" s="60" t="s">
        <v>155</v>
      </c>
      <c r="E1024" s="61">
        <v>28.77</v>
      </c>
    </row>
    <row r="1025" spans="1:5" ht="13.5" thickBot="1">
      <c r="A1025" s="356"/>
      <c r="B1025" s="358"/>
      <c r="C1025" s="358"/>
      <c r="D1025" s="358"/>
      <c r="E1025" s="357"/>
    </row>
    <row r="1026" spans="1:5" ht="13.5" thickBot="1">
      <c r="A1026" s="79"/>
      <c r="B1026" s="356"/>
      <c r="C1026" s="357"/>
      <c r="D1026" s="60" t="s">
        <v>144</v>
      </c>
      <c r="E1026" s="90">
        <v>142.77</v>
      </c>
    </row>
    <row r="1027" spans="1:5" ht="13.5" thickBot="1">
      <c r="A1027" s="356"/>
      <c r="B1027" s="358"/>
      <c r="C1027" s="358"/>
      <c r="D1027" s="358"/>
      <c r="E1027" s="357"/>
    </row>
    <row r="1028" spans="1:7" ht="13.5" thickBot="1">
      <c r="A1028" s="57"/>
      <c r="B1028" s="356"/>
      <c r="C1028" s="357"/>
      <c r="D1028" s="111" t="s">
        <v>416</v>
      </c>
      <c r="E1028" s="59">
        <v>83.46</v>
      </c>
      <c r="F1028">
        <f aca="true" t="shared" si="9" ref="F1028:F1035">E1028/2.0074</f>
        <v>41.576168177742346</v>
      </c>
      <c r="G1028" s="144">
        <f t="shared" si="7"/>
        <v>87.7963943409385</v>
      </c>
    </row>
    <row r="1029" spans="1:7" ht="13.5" thickBot="1">
      <c r="A1029" s="57"/>
      <c r="B1029" s="356" t="s">
        <v>111</v>
      </c>
      <c r="C1029" s="357"/>
      <c r="D1029" s="58" t="s">
        <v>376</v>
      </c>
      <c r="E1029" s="59">
        <v>21.72</v>
      </c>
      <c r="F1029">
        <f t="shared" si="9"/>
        <v>10.819966125336254</v>
      </c>
      <c r="G1029" s="144">
        <f t="shared" si="7"/>
        <v>22.848522466872566</v>
      </c>
    </row>
    <row r="1030" spans="1:7" ht="13.5" thickBot="1">
      <c r="A1030" s="57"/>
      <c r="B1030" s="356" t="s">
        <v>121</v>
      </c>
      <c r="C1030" s="357"/>
      <c r="D1030" s="58" t="s">
        <v>406</v>
      </c>
      <c r="E1030" s="59">
        <v>4.34</v>
      </c>
      <c r="F1030">
        <f t="shared" si="9"/>
        <v>2.1620005977881838</v>
      </c>
      <c r="G1030" s="144">
        <f t="shared" si="7"/>
        <v>4.565496662349307</v>
      </c>
    </row>
    <row r="1031" spans="1:7" ht="13.5" thickBot="1">
      <c r="A1031" s="57" t="s">
        <v>153</v>
      </c>
      <c r="B1031" s="356"/>
      <c r="C1031" s="357"/>
      <c r="D1031" s="58" t="s">
        <v>154</v>
      </c>
      <c r="E1031" s="59">
        <v>3.61</v>
      </c>
      <c r="F1031">
        <f t="shared" si="9"/>
        <v>1.7983461193583739</v>
      </c>
      <c r="G1031" s="144">
        <f t="shared" si="7"/>
        <v>3.797567500249078</v>
      </c>
    </row>
    <row r="1032" spans="1:7" ht="13.5" thickBot="1">
      <c r="A1032" s="57" t="s">
        <v>407</v>
      </c>
      <c r="B1032" s="356"/>
      <c r="C1032" s="357"/>
      <c r="D1032" s="58" t="s">
        <v>369</v>
      </c>
      <c r="E1032" s="59">
        <v>3.61</v>
      </c>
      <c r="F1032">
        <f t="shared" si="9"/>
        <v>1.7983461193583739</v>
      </c>
      <c r="G1032" s="144">
        <f t="shared" si="7"/>
        <v>3.797567500249078</v>
      </c>
    </row>
    <row r="1033" spans="1:7" ht="13.5" thickBot="1">
      <c r="A1033" s="57" t="s">
        <v>408</v>
      </c>
      <c r="B1033" s="356"/>
      <c r="C1033" s="357"/>
      <c r="D1033" s="58" t="s">
        <v>409</v>
      </c>
      <c r="E1033" s="59">
        <v>1.4</v>
      </c>
      <c r="F1033">
        <f t="shared" si="9"/>
        <v>0.6974195476736076</v>
      </c>
      <c r="G1033" s="144">
        <f t="shared" si="7"/>
        <v>1.4727408588223572</v>
      </c>
    </row>
    <row r="1034" spans="1:7" ht="13.5" thickBot="1">
      <c r="A1034" s="57" t="s">
        <v>337</v>
      </c>
      <c r="B1034" s="356"/>
      <c r="C1034" s="357"/>
      <c r="D1034" s="58" t="s">
        <v>410</v>
      </c>
      <c r="E1034" s="59">
        <v>6.98</v>
      </c>
      <c r="F1034">
        <f t="shared" si="9"/>
        <v>3.477134601972701</v>
      </c>
      <c r="G1034" s="144">
        <f t="shared" si="7"/>
        <v>7.342665138985752</v>
      </c>
    </row>
    <row r="1035" spans="1:7" ht="13.5" thickBot="1">
      <c r="A1035" s="57" t="s">
        <v>411</v>
      </c>
      <c r="B1035" s="356"/>
      <c r="C1035" s="357"/>
      <c r="D1035" s="58" t="s">
        <v>412</v>
      </c>
      <c r="E1035" s="59">
        <v>2.79</v>
      </c>
      <c r="F1035">
        <f t="shared" si="9"/>
        <v>1.3898575271495466</v>
      </c>
      <c r="G1035" s="144">
        <f t="shared" si="7"/>
        <v>2.9349621400816974</v>
      </c>
    </row>
    <row r="1036" spans="1:5" ht="13.5" thickBot="1">
      <c r="A1036" s="57"/>
      <c r="B1036" s="356"/>
      <c r="C1036" s="357"/>
      <c r="D1036" s="60" t="s">
        <v>155</v>
      </c>
      <c r="E1036" s="61">
        <v>127.91</v>
      </c>
    </row>
    <row r="1037" spans="1:5" ht="13.5" thickBot="1">
      <c r="A1037" s="356"/>
      <c r="B1037" s="358"/>
      <c r="C1037" s="358"/>
      <c r="D1037" s="358"/>
      <c r="E1037" s="357"/>
    </row>
    <row r="1038" spans="1:5" ht="13.5" thickBot="1">
      <c r="A1038" s="57" t="s">
        <v>323</v>
      </c>
      <c r="B1038" s="356" t="s">
        <v>442</v>
      </c>
      <c r="C1038" s="358"/>
      <c r="D1038" s="358"/>
      <c r="E1038" s="357"/>
    </row>
    <row r="1039" spans="1:5" ht="13.5" thickBot="1">
      <c r="A1039" s="356"/>
      <c r="B1039" s="358"/>
      <c r="C1039" s="358"/>
      <c r="D1039" s="358"/>
      <c r="E1039" s="357"/>
    </row>
    <row r="1040" spans="1:5" ht="13.5" thickBot="1">
      <c r="A1040" s="57"/>
      <c r="B1040" s="356"/>
      <c r="C1040" s="357"/>
      <c r="D1040" s="58" t="s">
        <v>145</v>
      </c>
      <c r="E1040" s="59">
        <v>12.79</v>
      </c>
    </row>
    <row r="1041" spans="1:7" ht="13.5" thickBot="1">
      <c r="A1041" s="57"/>
      <c r="B1041" s="356"/>
      <c r="C1041" s="357"/>
      <c r="D1041" s="58" t="s">
        <v>160</v>
      </c>
      <c r="E1041" s="59">
        <v>17.37</v>
      </c>
      <c r="F1041">
        <f>E1041/2.0074</f>
        <v>8.652983959350404</v>
      </c>
      <c r="G1041" s="144">
        <f t="shared" si="7"/>
        <v>18.27250622696025</v>
      </c>
    </row>
    <row r="1042" spans="1:5" ht="13.5" thickBot="1">
      <c r="A1042" s="63"/>
      <c r="B1042" s="356"/>
      <c r="C1042" s="357"/>
      <c r="D1042" s="60" t="s">
        <v>155</v>
      </c>
      <c r="E1042" s="61">
        <v>30.16</v>
      </c>
    </row>
    <row r="1043" spans="1:5" ht="13.5" thickBot="1">
      <c r="A1043" s="356"/>
      <c r="B1043" s="358"/>
      <c r="C1043" s="358"/>
      <c r="D1043" s="358"/>
      <c r="E1043" s="357"/>
    </row>
    <row r="1044" spans="1:5" ht="13.5" thickBot="1">
      <c r="A1044" s="63"/>
      <c r="B1044" s="356"/>
      <c r="C1044" s="357"/>
      <c r="D1044" s="60" t="s">
        <v>144</v>
      </c>
      <c r="E1044" s="61">
        <v>158.07</v>
      </c>
    </row>
    <row r="1045" spans="1:5" ht="13.5" thickBot="1">
      <c r="A1045" s="356"/>
      <c r="B1045" s="358"/>
      <c r="C1045" s="358"/>
      <c r="D1045" s="358"/>
      <c r="E1045" s="357"/>
    </row>
    <row r="1046" spans="1:7" ht="13.5" thickBot="1">
      <c r="A1046" s="57"/>
      <c r="B1046" s="356"/>
      <c r="C1046" s="357"/>
      <c r="D1046" s="111" t="s">
        <v>169</v>
      </c>
      <c r="E1046" s="59">
        <v>107.8</v>
      </c>
      <c r="F1046">
        <f aca="true" t="shared" si="10" ref="F1046:F1053">E1046/2.0074</f>
        <v>53.70130517086778</v>
      </c>
      <c r="G1046" s="144">
        <f t="shared" si="7"/>
        <v>113.4010461293215</v>
      </c>
    </row>
    <row r="1047" spans="1:7" ht="13.5" thickBot="1">
      <c r="A1047" s="57"/>
      <c r="B1047" s="356" t="s">
        <v>111</v>
      </c>
      <c r="C1047" s="357"/>
      <c r="D1047" s="58" t="s">
        <v>376</v>
      </c>
      <c r="E1047" s="59">
        <v>21.72</v>
      </c>
      <c r="F1047">
        <f t="shared" si="10"/>
        <v>10.819966125336254</v>
      </c>
      <c r="G1047" s="144">
        <f t="shared" si="7"/>
        <v>22.848522466872566</v>
      </c>
    </row>
    <row r="1048" spans="1:7" ht="13.5" thickBot="1">
      <c r="A1048" s="57"/>
      <c r="B1048" s="356" t="s">
        <v>121</v>
      </c>
      <c r="C1048" s="357"/>
      <c r="D1048" s="58" t="s">
        <v>406</v>
      </c>
      <c r="E1048" s="59">
        <v>4.34</v>
      </c>
      <c r="F1048">
        <f t="shared" si="10"/>
        <v>2.1620005977881838</v>
      </c>
      <c r="G1048" s="144">
        <f t="shared" si="7"/>
        <v>4.565496662349307</v>
      </c>
    </row>
    <row r="1049" spans="1:7" ht="13.5" thickBot="1">
      <c r="A1049" s="57" t="s">
        <v>153</v>
      </c>
      <c r="B1049" s="356"/>
      <c r="C1049" s="357"/>
      <c r="D1049" s="58" t="s">
        <v>154</v>
      </c>
      <c r="E1049" s="59">
        <v>3.61</v>
      </c>
      <c r="F1049">
        <f t="shared" si="10"/>
        <v>1.7983461193583739</v>
      </c>
      <c r="G1049" s="144">
        <f t="shared" si="7"/>
        <v>3.797567500249078</v>
      </c>
    </row>
    <row r="1050" spans="1:7" ht="13.5" thickBot="1">
      <c r="A1050" s="57" t="s">
        <v>407</v>
      </c>
      <c r="B1050" s="356"/>
      <c r="C1050" s="357"/>
      <c r="D1050" s="58" t="s">
        <v>369</v>
      </c>
      <c r="E1050" s="59">
        <v>3.61</v>
      </c>
      <c r="F1050">
        <f t="shared" si="10"/>
        <v>1.7983461193583739</v>
      </c>
      <c r="G1050" s="144">
        <f t="shared" si="7"/>
        <v>3.797567500249078</v>
      </c>
    </row>
    <row r="1051" spans="1:7" ht="13.5" thickBot="1">
      <c r="A1051" s="57" t="s">
        <v>408</v>
      </c>
      <c r="B1051" s="356"/>
      <c r="C1051" s="357"/>
      <c r="D1051" s="58" t="s">
        <v>409</v>
      </c>
      <c r="E1051" s="59">
        <v>1.4</v>
      </c>
      <c r="F1051">
        <f t="shared" si="10"/>
        <v>0.6974195476736076</v>
      </c>
      <c r="G1051" s="144">
        <f t="shared" si="7"/>
        <v>1.4727408588223572</v>
      </c>
    </row>
    <row r="1052" spans="1:7" ht="13.5" thickBot="1">
      <c r="A1052" s="57" t="s">
        <v>337</v>
      </c>
      <c r="B1052" s="356"/>
      <c r="C1052" s="357"/>
      <c r="D1052" s="58" t="s">
        <v>410</v>
      </c>
      <c r="E1052" s="59">
        <v>6.98</v>
      </c>
      <c r="F1052">
        <f t="shared" si="10"/>
        <v>3.477134601972701</v>
      </c>
      <c r="G1052" s="144">
        <f t="shared" si="7"/>
        <v>7.342665138985752</v>
      </c>
    </row>
    <row r="1053" spans="1:7" ht="13.5" thickBot="1">
      <c r="A1053" s="57" t="s">
        <v>411</v>
      </c>
      <c r="B1053" s="356"/>
      <c r="C1053" s="357"/>
      <c r="D1053" s="58" t="s">
        <v>412</v>
      </c>
      <c r="E1053" s="59">
        <v>2.79</v>
      </c>
      <c r="F1053">
        <f t="shared" si="10"/>
        <v>1.3898575271495466</v>
      </c>
      <c r="G1053" s="144">
        <f t="shared" si="7"/>
        <v>2.9349621400816974</v>
      </c>
    </row>
    <row r="1054" spans="1:5" ht="13.5" thickBot="1">
      <c r="A1054" s="57"/>
      <c r="B1054" s="356"/>
      <c r="C1054" s="357"/>
      <c r="D1054" s="60" t="s">
        <v>155</v>
      </c>
      <c r="E1054" s="61">
        <v>152.25</v>
      </c>
    </row>
    <row r="1055" spans="1:5" ht="13.5" thickBot="1">
      <c r="A1055" s="356"/>
      <c r="B1055" s="358"/>
      <c r="C1055" s="358"/>
      <c r="D1055" s="358"/>
      <c r="E1055" s="357"/>
    </row>
    <row r="1056" spans="1:5" ht="13.5" thickBot="1">
      <c r="A1056" s="78" t="s">
        <v>323</v>
      </c>
      <c r="B1056" s="356" t="s">
        <v>441</v>
      </c>
      <c r="C1056" s="358"/>
      <c r="D1056" s="358"/>
      <c r="E1056" s="357"/>
    </row>
    <row r="1057" spans="1:5" ht="13.5" thickBot="1">
      <c r="A1057" s="356"/>
      <c r="B1057" s="358"/>
      <c r="C1057" s="358"/>
      <c r="D1057" s="358"/>
      <c r="E1057" s="357"/>
    </row>
    <row r="1058" spans="1:5" ht="13.5" thickBot="1">
      <c r="A1058" s="57"/>
      <c r="B1058" s="356"/>
      <c r="C1058" s="357"/>
      <c r="D1058" s="58" t="s">
        <v>145</v>
      </c>
      <c r="E1058" s="59">
        <v>15.23</v>
      </c>
    </row>
    <row r="1059" spans="1:7" ht="13.5" thickBot="1">
      <c r="A1059" s="57"/>
      <c r="B1059" s="356"/>
      <c r="C1059" s="357"/>
      <c r="D1059" s="58" t="s">
        <v>160</v>
      </c>
      <c r="E1059" s="59">
        <v>17.37</v>
      </c>
      <c r="F1059">
        <f>E1059/2.0074</f>
        <v>8.652983959350404</v>
      </c>
      <c r="G1059" s="144">
        <f>F1059*2.1117</f>
        <v>18.27250622696025</v>
      </c>
    </row>
    <row r="1060" spans="1:5" ht="13.5" thickBot="1">
      <c r="A1060" s="63"/>
      <c r="B1060" s="356"/>
      <c r="C1060" s="357"/>
      <c r="D1060" s="60" t="s">
        <v>155</v>
      </c>
      <c r="E1060" s="61">
        <v>32.6</v>
      </c>
    </row>
    <row r="1061" spans="1:5" ht="13.5" thickBot="1">
      <c r="A1061" s="356"/>
      <c r="B1061" s="358"/>
      <c r="C1061" s="358"/>
      <c r="D1061" s="358"/>
      <c r="E1061" s="357"/>
    </row>
    <row r="1062" spans="1:5" ht="13.5" thickBot="1">
      <c r="A1062" s="63"/>
      <c r="B1062" s="356"/>
      <c r="C1062" s="357"/>
      <c r="D1062" s="60" t="s">
        <v>144</v>
      </c>
      <c r="E1062" s="61">
        <v>184.85</v>
      </c>
    </row>
    <row r="1063" spans="1:5" ht="13.5" thickBot="1">
      <c r="A1063" s="402"/>
      <c r="B1063" s="403"/>
      <c r="C1063" s="403"/>
      <c r="D1063" s="403"/>
      <c r="E1063" s="404"/>
    </row>
    <row r="1064" spans="1:7" ht="13.5" thickBot="1">
      <c r="A1064" s="57"/>
      <c r="B1064" s="356"/>
      <c r="C1064" s="357"/>
      <c r="D1064" s="111" t="s">
        <v>170</v>
      </c>
      <c r="E1064" s="59">
        <v>142.58</v>
      </c>
      <c r="F1064">
        <f aca="true" t="shared" si="11" ref="F1064:F1071">E1064/2.0074</f>
        <v>71.02719936235927</v>
      </c>
      <c r="G1064" s="144">
        <f aca="true" t="shared" si="12" ref="G1064:G1071">F1064*2.1117</f>
        <v>149.98813689349407</v>
      </c>
    </row>
    <row r="1065" spans="1:7" ht="13.5" thickBot="1">
      <c r="A1065" s="57"/>
      <c r="B1065" s="356" t="s">
        <v>111</v>
      </c>
      <c r="C1065" s="357"/>
      <c r="D1065" s="58" t="s">
        <v>376</v>
      </c>
      <c r="E1065" s="59">
        <v>21.72</v>
      </c>
      <c r="F1065">
        <f t="shared" si="11"/>
        <v>10.819966125336254</v>
      </c>
      <c r="G1065" s="144">
        <f t="shared" si="12"/>
        <v>22.848522466872566</v>
      </c>
    </row>
    <row r="1066" spans="1:7" ht="13.5" thickBot="1">
      <c r="A1066" s="57"/>
      <c r="B1066" s="356" t="s">
        <v>121</v>
      </c>
      <c r="C1066" s="357"/>
      <c r="D1066" s="58" t="s">
        <v>406</v>
      </c>
      <c r="E1066" s="59">
        <v>4.34</v>
      </c>
      <c r="F1066">
        <f t="shared" si="11"/>
        <v>2.1620005977881838</v>
      </c>
      <c r="G1066" s="144">
        <f t="shared" si="12"/>
        <v>4.565496662349307</v>
      </c>
    </row>
    <row r="1067" spans="1:7" ht="13.5" thickBot="1">
      <c r="A1067" s="57" t="s">
        <v>153</v>
      </c>
      <c r="B1067" s="356"/>
      <c r="C1067" s="357"/>
      <c r="D1067" s="58" t="s">
        <v>154</v>
      </c>
      <c r="E1067" s="59">
        <v>3.61</v>
      </c>
      <c r="F1067">
        <f t="shared" si="11"/>
        <v>1.7983461193583739</v>
      </c>
      <c r="G1067" s="144">
        <f t="shared" si="12"/>
        <v>3.797567500249078</v>
      </c>
    </row>
    <row r="1068" spans="1:7" ht="13.5" thickBot="1">
      <c r="A1068" s="57" t="s">
        <v>407</v>
      </c>
      <c r="B1068" s="356"/>
      <c r="C1068" s="357"/>
      <c r="D1068" s="58" t="s">
        <v>369</v>
      </c>
      <c r="E1068" s="59">
        <v>3.61</v>
      </c>
      <c r="F1068">
        <f t="shared" si="11"/>
        <v>1.7983461193583739</v>
      </c>
      <c r="G1068" s="144">
        <f t="shared" si="12"/>
        <v>3.797567500249078</v>
      </c>
    </row>
    <row r="1069" spans="1:7" ht="13.5" thickBot="1">
      <c r="A1069" s="57" t="s">
        <v>408</v>
      </c>
      <c r="B1069" s="356"/>
      <c r="C1069" s="357"/>
      <c r="D1069" s="58" t="s">
        <v>409</v>
      </c>
      <c r="E1069" s="59">
        <v>1.4</v>
      </c>
      <c r="F1069">
        <f t="shared" si="11"/>
        <v>0.6974195476736076</v>
      </c>
      <c r="G1069" s="144">
        <f t="shared" si="12"/>
        <v>1.4727408588223572</v>
      </c>
    </row>
    <row r="1070" spans="1:7" ht="13.5" thickBot="1">
      <c r="A1070" s="57" t="s">
        <v>337</v>
      </c>
      <c r="B1070" s="356"/>
      <c r="C1070" s="357"/>
      <c r="D1070" s="58" t="s">
        <v>410</v>
      </c>
      <c r="E1070" s="59">
        <v>6.98</v>
      </c>
      <c r="F1070">
        <f t="shared" si="11"/>
        <v>3.477134601972701</v>
      </c>
      <c r="G1070" s="144">
        <f t="shared" si="12"/>
        <v>7.342665138985752</v>
      </c>
    </row>
    <row r="1071" spans="1:7" ht="13.5" thickBot="1">
      <c r="A1071" s="57" t="s">
        <v>411</v>
      </c>
      <c r="B1071" s="356"/>
      <c r="C1071" s="357"/>
      <c r="D1071" s="58" t="s">
        <v>412</v>
      </c>
      <c r="E1071" s="59">
        <v>2.79</v>
      </c>
      <c r="F1071">
        <f t="shared" si="11"/>
        <v>1.3898575271495466</v>
      </c>
      <c r="G1071" s="144">
        <f t="shared" si="12"/>
        <v>2.9349621400816974</v>
      </c>
    </row>
    <row r="1072" spans="1:5" ht="13.5" thickBot="1">
      <c r="A1072" s="57"/>
      <c r="B1072" s="356"/>
      <c r="C1072" s="357"/>
      <c r="D1072" s="60" t="s">
        <v>155</v>
      </c>
      <c r="E1072" s="61">
        <v>187.03</v>
      </c>
    </row>
    <row r="1073" spans="1:5" ht="13.5" thickBot="1">
      <c r="A1073" s="356"/>
      <c r="B1073" s="358"/>
      <c r="C1073" s="358"/>
      <c r="D1073" s="358"/>
      <c r="E1073" s="357"/>
    </row>
    <row r="1074" spans="1:5" ht="13.5" thickBot="1">
      <c r="A1074" s="57" t="s">
        <v>323</v>
      </c>
      <c r="B1074" s="356" t="s">
        <v>443</v>
      </c>
      <c r="C1074" s="358"/>
      <c r="D1074" s="358"/>
      <c r="E1074" s="357"/>
    </row>
    <row r="1075" spans="1:5" ht="13.5" thickBot="1">
      <c r="A1075" s="356"/>
      <c r="B1075" s="358"/>
      <c r="C1075" s="358"/>
      <c r="D1075" s="358"/>
      <c r="E1075" s="357"/>
    </row>
    <row r="1076" spans="1:5" ht="13.5" thickBot="1">
      <c r="A1076" s="57"/>
      <c r="B1076" s="356"/>
      <c r="C1076" s="357"/>
      <c r="D1076" s="58" t="s">
        <v>145</v>
      </c>
      <c r="E1076" s="59">
        <v>18.7</v>
      </c>
    </row>
    <row r="1077" spans="1:7" ht="13.5" thickBot="1">
      <c r="A1077" s="57"/>
      <c r="B1077" s="356"/>
      <c r="C1077" s="357"/>
      <c r="D1077" s="58" t="s">
        <v>160</v>
      </c>
      <c r="E1077" s="59">
        <v>17.37</v>
      </c>
      <c r="F1077">
        <f>E1077/2.0074</f>
        <v>8.652983959350404</v>
      </c>
      <c r="G1077" s="144">
        <f>F1077*2.1117</f>
        <v>18.27250622696025</v>
      </c>
    </row>
    <row r="1078" spans="1:5" ht="13.5" thickBot="1">
      <c r="A1078" s="63"/>
      <c r="B1078" s="356"/>
      <c r="C1078" s="357"/>
      <c r="D1078" s="60" t="s">
        <v>155</v>
      </c>
      <c r="E1078" s="61">
        <v>36.07</v>
      </c>
    </row>
    <row r="1079" spans="1:5" ht="13.5" thickBot="1">
      <c r="A1079" s="356"/>
      <c r="B1079" s="358"/>
      <c r="C1079" s="358"/>
      <c r="D1079" s="358"/>
      <c r="E1079" s="357"/>
    </row>
    <row r="1080" spans="1:5" ht="13.5" thickBot="1">
      <c r="A1080" s="79"/>
      <c r="B1080" s="356"/>
      <c r="C1080" s="357"/>
      <c r="D1080" s="60" t="s">
        <v>144</v>
      </c>
      <c r="E1080" s="61">
        <v>223.1</v>
      </c>
    </row>
    <row r="1081" spans="1:5" ht="13.5" thickBot="1">
      <c r="A1081" s="356"/>
      <c r="B1081" s="358"/>
      <c r="C1081" s="358"/>
      <c r="D1081" s="358"/>
      <c r="E1081" s="357"/>
    </row>
    <row r="1082" spans="1:7" ht="13.5" thickBot="1">
      <c r="A1082" s="57"/>
      <c r="B1082" s="356"/>
      <c r="C1082" s="357"/>
      <c r="D1082" s="111" t="s">
        <v>171</v>
      </c>
      <c r="E1082" s="59">
        <v>177.35</v>
      </c>
      <c r="F1082">
        <f aca="true" t="shared" si="13" ref="F1082:F1089">E1082/2.0074</f>
        <v>88.34811198565308</v>
      </c>
      <c r="G1082" s="144">
        <v>186.57</v>
      </c>
    </row>
    <row r="1083" spans="1:7" ht="13.5" thickBot="1">
      <c r="A1083" s="57"/>
      <c r="B1083" s="356" t="s">
        <v>111</v>
      </c>
      <c r="C1083" s="357"/>
      <c r="D1083" s="58" t="s">
        <v>376</v>
      </c>
      <c r="E1083" s="59">
        <v>21.72</v>
      </c>
      <c r="F1083">
        <f t="shared" si="13"/>
        <v>10.819966125336254</v>
      </c>
      <c r="G1083" s="144">
        <f aca="true" t="shared" si="14" ref="G1083:G1089">F1083*2.1117</f>
        <v>22.848522466872566</v>
      </c>
    </row>
    <row r="1084" spans="1:7" ht="13.5" thickBot="1">
      <c r="A1084" s="57"/>
      <c r="B1084" s="356" t="s">
        <v>121</v>
      </c>
      <c r="C1084" s="357"/>
      <c r="D1084" s="58" t="s">
        <v>406</v>
      </c>
      <c r="E1084" s="59">
        <v>4.34</v>
      </c>
      <c r="F1084">
        <f t="shared" si="13"/>
        <v>2.1620005977881838</v>
      </c>
      <c r="G1084" s="144">
        <f t="shared" si="14"/>
        <v>4.565496662349307</v>
      </c>
    </row>
    <row r="1085" spans="1:7" ht="13.5" thickBot="1">
      <c r="A1085" s="57" t="s">
        <v>153</v>
      </c>
      <c r="B1085" s="356"/>
      <c r="C1085" s="357"/>
      <c r="D1085" s="58" t="s">
        <v>154</v>
      </c>
      <c r="E1085" s="59">
        <v>3.61</v>
      </c>
      <c r="F1085">
        <f t="shared" si="13"/>
        <v>1.7983461193583739</v>
      </c>
      <c r="G1085" s="144">
        <f t="shared" si="14"/>
        <v>3.797567500249078</v>
      </c>
    </row>
    <row r="1086" spans="1:7" ht="13.5" thickBot="1">
      <c r="A1086" s="57" t="s">
        <v>407</v>
      </c>
      <c r="B1086" s="356"/>
      <c r="C1086" s="357"/>
      <c r="D1086" s="58" t="s">
        <v>369</v>
      </c>
      <c r="E1086" s="59">
        <v>3.61</v>
      </c>
      <c r="F1086">
        <f t="shared" si="13"/>
        <v>1.7983461193583739</v>
      </c>
      <c r="G1086" s="144">
        <f t="shared" si="14"/>
        <v>3.797567500249078</v>
      </c>
    </row>
    <row r="1087" spans="1:7" ht="13.5" thickBot="1">
      <c r="A1087" s="57" t="s">
        <v>408</v>
      </c>
      <c r="B1087" s="356"/>
      <c r="C1087" s="357"/>
      <c r="D1087" s="58" t="s">
        <v>409</v>
      </c>
      <c r="E1087" s="59">
        <v>1.4</v>
      </c>
      <c r="F1087">
        <f t="shared" si="13"/>
        <v>0.6974195476736076</v>
      </c>
      <c r="G1087" s="144">
        <f t="shared" si="14"/>
        <v>1.4727408588223572</v>
      </c>
    </row>
    <row r="1088" spans="1:7" ht="13.5" thickBot="1">
      <c r="A1088" s="57" t="s">
        <v>337</v>
      </c>
      <c r="B1088" s="356"/>
      <c r="C1088" s="357"/>
      <c r="D1088" s="58" t="s">
        <v>410</v>
      </c>
      <c r="E1088" s="59">
        <v>6.98</v>
      </c>
      <c r="F1088">
        <f t="shared" si="13"/>
        <v>3.477134601972701</v>
      </c>
      <c r="G1088" s="144">
        <f t="shared" si="14"/>
        <v>7.342665138985752</v>
      </c>
    </row>
    <row r="1089" spans="1:7" ht="13.5" thickBot="1">
      <c r="A1089" s="57" t="s">
        <v>411</v>
      </c>
      <c r="B1089" s="356"/>
      <c r="C1089" s="357"/>
      <c r="D1089" s="58" t="s">
        <v>412</v>
      </c>
      <c r="E1089" s="59">
        <v>2.79</v>
      </c>
      <c r="F1089">
        <f t="shared" si="13"/>
        <v>1.3898575271495466</v>
      </c>
      <c r="G1089" s="144">
        <f t="shared" si="14"/>
        <v>2.9349621400816974</v>
      </c>
    </row>
    <row r="1090" spans="1:5" ht="13.5" thickBot="1">
      <c r="A1090" s="57"/>
      <c r="B1090" s="356"/>
      <c r="C1090" s="357"/>
      <c r="D1090" s="60" t="s">
        <v>155</v>
      </c>
      <c r="E1090" s="61">
        <v>221.8</v>
      </c>
    </row>
    <row r="1091" spans="1:5" ht="13.5" thickBot="1">
      <c r="A1091" s="356"/>
      <c r="B1091" s="358"/>
      <c r="C1091" s="358"/>
      <c r="D1091" s="358"/>
      <c r="E1091" s="357"/>
    </row>
    <row r="1092" spans="1:5" ht="13.5" thickBot="1">
      <c r="A1092" s="57" t="s">
        <v>323</v>
      </c>
      <c r="B1092" s="356" t="s">
        <v>444</v>
      </c>
      <c r="C1092" s="358"/>
      <c r="D1092" s="358"/>
      <c r="E1092" s="357"/>
    </row>
    <row r="1093" spans="1:5" ht="13.5" thickBot="1">
      <c r="A1093" s="356"/>
      <c r="B1093" s="358"/>
      <c r="C1093" s="358"/>
      <c r="D1093" s="358"/>
      <c r="E1093" s="357"/>
    </row>
    <row r="1094" spans="1:5" ht="13.5" thickBot="1">
      <c r="A1094" s="57"/>
      <c r="B1094" s="356"/>
      <c r="C1094" s="357"/>
      <c r="D1094" s="58" t="s">
        <v>145</v>
      </c>
      <c r="E1094" s="59">
        <v>22.18</v>
      </c>
    </row>
    <row r="1095" spans="1:7" ht="13.5" thickBot="1">
      <c r="A1095" s="57"/>
      <c r="B1095" s="356"/>
      <c r="C1095" s="357"/>
      <c r="D1095" s="58" t="s">
        <v>160</v>
      </c>
      <c r="E1095" s="59">
        <v>17.37</v>
      </c>
      <c r="F1095">
        <f>E1095/2.0074</f>
        <v>8.652983959350404</v>
      </c>
      <c r="G1095" s="144">
        <f>F1095*2.1117</f>
        <v>18.27250622696025</v>
      </c>
    </row>
    <row r="1096" spans="1:5" ht="13.5" thickBot="1">
      <c r="A1096" s="63"/>
      <c r="B1096" s="356"/>
      <c r="C1096" s="357"/>
      <c r="D1096" s="60" t="s">
        <v>155</v>
      </c>
      <c r="E1096" s="61">
        <v>39.55</v>
      </c>
    </row>
    <row r="1097" spans="1:5" ht="13.5" thickBot="1">
      <c r="A1097" s="356"/>
      <c r="B1097" s="358"/>
      <c r="C1097" s="358"/>
      <c r="D1097" s="358"/>
      <c r="E1097" s="357"/>
    </row>
    <row r="1098" spans="1:5" ht="13.5" thickBot="1">
      <c r="A1098" s="78"/>
      <c r="B1098" s="356"/>
      <c r="C1098" s="357"/>
      <c r="D1098" s="89" t="s">
        <v>144</v>
      </c>
      <c r="E1098" s="101">
        <v>261.35</v>
      </c>
    </row>
    <row r="1099" spans="1:5" ht="13.5" thickBot="1">
      <c r="A1099" s="356"/>
      <c r="B1099" s="358"/>
      <c r="C1099" s="358"/>
      <c r="D1099" s="358"/>
      <c r="E1099" s="357"/>
    </row>
    <row r="1100" spans="1:7" ht="13.5" thickBot="1">
      <c r="A1100" s="57"/>
      <c r="B1100" s="356"/>
      <c r="C1100" s="357"/>
      <c r="D1100" s="111" t="s">
        <v>172</v>
      </c>
      <c r="E1100" s="59">
        <v>212.13</v>
      </c>
      <c r="F1100">
        <f aca="true" t="shared" si="15" ref="F1100:F1107">E1100/2.0074</f>
        <v>105.67400617714456</v>
      </c>
      <c r="G1100" s="144">
        <f aca="true" t="shared" si="16" ref="G1100:G1107">F1100*2.1117</f>
        <v>223.15179884427616</v>
      </c>
    </row>
    <row r="1101" spans="1:7" ht="13.5" thickBot="1">
      <c r="A1101" s="57"/>
      <c r="B1101" s="356" t="s">
        <v>111</v>
      </c>
      <c r="C1101" s="357"/>
      <c r="D1101" s="58" t="s">
        <v>376</v>
      </c>
      <c r="E1101" s="59">
        <v>21.72</v>
      </c>
      <c r="F1101">
        <f t="shared" si="15"/>
        <v>10.819966125336254</v>
      </c>
      <c r="G1101" s="144">
        <f t="shared" si="16"/>
        <v>22.848522466872566</v>
      </c>
    </row>
    <row r="1102" spans="1:7" ht="13.5" thickBot="1">
      <c r="A1102" s="57"/>
      <c r="B1102" s="356" t="s">
        <v>121</v>
      </c>
      <c r="C1102" s="357"/>
      <c r="D1102" s="58" t="s">
        <v>406</v>
      </c>
      <c r="E1102" s="59">
        <v>4.34</v>
      </c>
      <c r="F1102">
        <f t="shared" si="15"/>
        <v>2.1620005977881838</v>
      </c>
      <c r="G1102" s="144">
        <f t="shared" si="16"/>
        <v>4.565496662349307</v>
      </c>
    </row>
    <row r="1103" spans="1:7" ht="13.5" thickBot="1">
      <c r="A1103" s="57" t="s">
        <v>153</v>
      </c>
      <c r="B1103" s="356"/>
      <c r="C1103" s="357"/>
      <c r="D1103" s="58" t="s">
        <v>154</v>
      </c>
      <c r="E1103" s="59">
        <v>3.61</v>
      </c>
      <c r="F1103">
        <f t="shared" si="15"/>
        <v>1.7983461193583739</v>
      </c>
      <c r="G1103" s="144">
        <f t="shared" si="16"/>
        <v>3.797567500249078</v>
      </c>
    </row>
    <row r="1104" spans="1:7" ht="13.5" thickBot="1">
      <c r="A1104" s="57" t="s">
        <v>407</v>
      </c>
      <c r="B1104" s="356"/>
      <c r="C1104" s="357"/>
      <c r="D1104" s="58" t="s">
        <v>369</v>
      </c>
      <c r="E1104" s="59">
        <v>3.61</v>
      </c>
      <c r="F1104">
        <f t="shared" si="15"/>
        <v>1.7983461193583739</v>
      </c>
      <c r="G1104" s="144">
        <f t="shared" si="16"/>
        <v>3.797567500249078</v>
      </c>
    </row>
    <row r="1105" spans="1:7" ht="13.5" thickBot="1">
      <c r="A1105" s="57" t="s">
        <v>408</v>
      </c>
      <c r="B1105" s="356"/>
      <c r="C1105" s="357"/>
      <c r="D1105" s="58" t="s">
        <v>409</v>
      </c>
      <c r="E1105" s="59">
        <v>1.4</v>
      </c>
      <c r="F1105">
        <f t="shared" si="15"/>
        <v>0.6974195476736076</v>
      </c>
      <c r="G1105" s="144">
        <f t="shared" si="16"/>
        <v>1.4727408588223572</v>
      </c>
    </row>
    <row r="1106" spans="1:7" ht="13.5" thickBot="1">
      <c r="A1106" s="57" t="s">
        <v>337</v>
      </c>
      <c r="B1106" s="356"/>
      <c r="C1106" s="357"/>
      <c r="D1106" s="58" t="s">
        <v>410</v>
      </c>
      <c r="E1106" s="59">
        <v>6.98</v>
      </c>
      <c r="F1106">
        <f t="shared" si="15"/>
        <v>3.477134601972701</v>
      </c>
      <c r="G1106" s="144">
        <f t="shared" si="16"/>
        <v>7.342665138985752</v>
      </c>
    </row>
    <row r="1107" spans="1:7" ht="13.5" thickBot="1">
      <c r="A1107" s="57" t="s">
        <v>411</v>
      </c>
      <c r="B1107" s="356"/>
      <c r="C1107" s="357"/>
      <c r="D1107" s="58" t="s">
        <v>412</v>
      </c>
      <c r="E1107" s="59">
        <v>2.79</v>
      </c>
      <c r="F1107">
        <f t="shared" si="15"/>
        <v>1.3898575271495466</v>
      </c>
      <c r="G1107" s="144">
        <f t="shared" si="16"/>
        <v>2.9349621400816974</v>
      </c>
    </row>
    <row r="1108" spans="1:5" ht="13.5" thickBot="1">
      <c r="A1108" s="57"/>
      <c r="B1108" s="356"/>
      <c r="C1108" s="357"/>
      <c r="D1108" s="60" t="s">
        <v>155</v>
      </c>
      <c r="E1108" s="61">
        <v>256.58</v>
      </c>
    </row>
    <row r="1109" spans="1:5" ht="13.5" thickBot="1">
      <c r="A1109" s="356"/>
      <c r="B1109" s="358"/>
      <c r="C1109" s="358"/>
      <c r="D1109" s="358"/>
      <c r="E1109" s="357"/>
    </row>
    <row r="1110" spans="1:5" ht="13.5" thickBot="1">
      <c r="A1110" s="57" t="s">
        <v>323</v>
      </c>
      <c r="B1110" s="356" t="s">
        <v>445</v>
      </c>
      <c r="C1110" s="358"/>
      <c r="D1110" s="358"/>
      <c r="E1110" s="357"/>
    </row>
    <row r="1111" spans="1:5" ht="13.5" thickBot="1">
      <c r="A1111" s="356"/>
      <c r="B1111" s="358"/>
      <c r="C1111" s="358"/>
      <c r="D1111" s="358"/>
      <c r="E1111" s="357"/>
    </row>
    <row r="1112" spans="1:5" ht="13.5" thickBot="1">
      <c r="A1112" s="57"/>
      <c r="B1112" s="356"/>
      <c r="C1112" s="357"/>
      <c r="D1112" s="58" t="s">
        <v>145</v>
      </c>
      <c r="E1112" s="59">
        <v>25.66</v>
      </c>
    </row>
    <row r="1113" spans="1:7" ht="13.5" thickBot="1">
      <c r="A1113" s="57"/>
      <c r="B1113" s="356"/>
      <c r="C1113" s="357"/>
      <c r="D1113" s="58" t="s">
        <v>160</v>
      </c>
      <c r="E1113" s="59">
        <v>17.37</v>
      </c>
      <c r="F1113">
        <f>E1113/2.0074</f>
        <v>8.652983959350404</v>
      </c>
      <c r="G1113" s="144">
        <f>F1113*2.1117</f>
        <v>18.27250622696025</v>
      </c>
    </row>
    <row r="1114" spans="1:5" ht="13.5" thickBot="1">
      <c r="A1114" s="63"/>
      <c r="B1114" s="356"/>
      <c r="C1114" s="357"/>
      <c r="D1114" s="60" t="s">
        <v>144</v>
      </c>
      <c r="E1114" s="61">
        <v>43.03</v>
      </c>
    </row>
    <row r="1115" spans="1:5" ht="13.5" thickBot="1">
      <c r="A1115" s="356"/>
      <c r="B1115" s="358"/>
      <c r="C1115" s="358"/>
      <c r="D1115" s="358"/>
      <c r="E1115" s="357"/>
    </row>
    <row r="1116" spans="1:5" ht="13.5" thickBot="1">
      <c r="A1116" s="63"/>
      <c r="B1116" s="356"/>
      <c r="C1116" s="357"/>
      <c r="D1116" s="60" t="s">
        <v>144</v>
      </c>
      <c r="E1116" s="61">
        <v>299.61</v>
      </c>
    </row>
    <row r="1117" spans="1:5" ht="13.5" thickBot="1">
      <c r="A1117" s="96"/>
      <c r="B1117" s="356"/>
      <c r="C1117" s="357"/>
      <c r="D1117" s="103"/>
      <c r="E1117" s="59"/>
    </row>
    <row r="1118" spans="1:7" ht="13.5" thickBot="1">
      <c r="A1118" s="57"/>
      <c r="B1118" s="356"/>
      <c r="C1118" s="357"/>
      <c r="D1118" s="111" t="s">
        <v>173</v>
      </c>
      <c r="E1118" s="59">
        <v>246.9</v>
      </c>
      <c r="F1118">
        <f aca="true" t="shared" si="17" ref="F1118:F1125">E1118/2.0074</f>
        <v>122.99491880043837</v>
      </c>
      <c r="G1118" s="144">
        <f aca="true" t="shared" si="18" ref="G1118:G1179">F1118*2.1117</f>
        <v>259.7283700308857</v>
      </c>
    </row>
    <row r="1119" spans="1:7" ht="13.5" thickBot="1">
      <c r="A1119" s="57"/>
      <c r="B1119" s="356" t="s">
        <v>111</v>
      </c>
      <c r="C1119" s="357"/>
      <c r="D1119" s="58" t="s">
        <v>376</v>
      </c>
      <c r="E1119" s="59">
        <v>21.72</v>
      </c>
      <c r="F1119">
        <f t="shared" si="17"/>
        <v>10.819966125336254</v>
      </c>
      <c r="G1119" s="144">
        <f t="shared" si="18"/>
        <v>22.848522466872566</v>
      </c>
    </row>
    <row r="1120" spans="1:7" ht="13.5" thickBot="1">
      <c r="A1120" s="57"/>
      <c r="B1120" s="356" t="s">
        <v>121</v>
      </c>
      <c r="C1120" s="357"/>
      <c r="D1120" s="58" t="s">
        <v>406</v>
      </c>
      <c r="E1120" s="59">
        <v>4.34</v>
      </c>
      <c r="F1120">
        <f t="shared" si="17"/>
        <v>2.1620005977881838</v>
      </c>
      <c r="G1120" s="144">
        <f t="shared" si="18"/>
        <v>4.565496662349307</v>
      </c>
    </row>
    <row r="1121" spans="1:7" ht="13.5" thickBot="1">
      <c r="A1121" s="57" t="s">
        <v>153</v>
      </c>
      <c r="B1121" s="356"/>
      <c r="C1121" s="357"/>
      <c r="D1121" s="58" t="s">
        <v>154</v>
      </c>
      <c r="E1121" s="59">
        <v>3.61</v>
      </c>
      <c r="F1121">
        <f t="shared" si="17"/>
        <v>1.7983461193583739</v>
      </c>
      <c r="G1121" s="144">
        <f t="shared" si="18"/>
        <v>3.797567500249078</v>
      </c>
    </row>
    <row r="1122" spans="1:7" ht="13.5" thickBot="1">
      <c r="A1122" s="57" t="s">
        <v>407</v>
      </c>
      <c r="B1122" s="356"/>
      <c r="C1122" s="357"/>
      <c r="D1122" s="58" t="s">
        <v>369</v>
      </c>
      <c r="E1122" s="59">
        <v>3.61</v>
      </c>
      <c r="F1122">
        <f t="shared" si="17"/>
        <v>1.7983461193583739</v>
      </c>
      <c r="G1122" s="144">
        <f t="shared" si="18"/>
        <v>3.797567500249078</v>
      </c>
    </row>
    <row r="1123" spans="1:7" ht="13.5" thickBot="1">
      <c r="A1123" s="57" t="s">
        <v>408</v>
      </c>
      <c r="B1123" s="356"/>
      <c r="C1123" s="357"/>
      <c r="D1123" s="58" t="s">
        <v>409</v>
      </c>
      <c r="E1123" s="59">
        <v>1.4</v>
      </c>
      <c r="F1123">
        <f t="shared" si="17"/>
        <v>0.6974195476736076</v>
      </c>
      <c r="G1123" s="144">
        <f t="shared" si="18"/>
        <v>1.4727408588223572</v>
      </c>
    </row>
    <row r="1124" spans="1:7" ht="13.5" thickBot="1">
      <c r="A1124" s="57" t="s">
        <v>337</v>
      </c>
      <c r="B1124" s="356"/>
      <c r="C1124" s="357"/>
      <c r="D1124" s="58" t="s">
        <v>410</v>
      </c>
      <c r="E1124" s="59">
        <v>6.98</v>
      </c>
      <c r="F1124">
        <f t="shared" si="17"/>
        <v>3.477134601972701</v>
      </c>
      <c r="G1124" s="144">
        <f t="shared" si="18"/>
        <v>7.342665138985752</v>
      </c>
    </row>
    <row r="1125" spans="1:7" ht="13.5" thickBot="1">
      <c r="A1125" s="57" t="s">
        <v>411</v>
      </c>
      <c r="B1125" s="356"/>
      <c r="C1125" s="357"/>
      <c r="D1125" s="58" t="s">
        <v>412</v>
      </c>
      <c r="E1125" s="59">
        <v>2.79</v>
      </c>
      <c r="F1125">
        <f t="shared" si="17"/>
        <v>1.3898575271495466</v>
      </c>
      <c r="G1125" s="144">
        <f t="shared" si="18"/>
        <v>2.9349621400816974</v>
      </c>
    </row>
    <row r="1126" spans="1:5" ht="13.5" thickBot="1">
      <c r="A1126" s="57"/>
      <c r="B1126" s="356"/>
      <c r="C1126" s="357"/>
      <c r="D1126" s="60" t="s">
        <v>155</v>
      </c>
      <c r="E1126" s="61">
        <v>291.35</v>
      </c>
    </row>
    <row r="1127" spans="1:5" ht="13.5" thickBot="1">
      <c r="A1127" s="356"/>
      <c r="B1127" s="358"/>
      <c r="C1127" s="358"/>
      <c r="D1127" s="358"/>
      <c r="E1127" s="357"/>
    </row>
    <row r="1128" spans="1:5" ht="13.5" thickBot="1">
      <c r="A1128" s="57" t="s">
        <v>323</v>
      </c>
      <c r="B1128" s="356" t="s">
        <v>446</v>
      </c>
      <c r="C1128" s="358"/>
      <c r="D1128" s="358"/>
      <c r="E1128" s="357"/>
    </row>
    <row r="1129" spans="1:5" ht="13.5" thickBot="1">
      <c r="A1129" s="356"/>
      <c r="B1129" s="358"/>
      <c r="C1129" s="358"/>
      <c r="D1129" s="358"/>
      <c r="E1129" s="357"/>
    </row>
    <row r="1130" spans="1:5" ht="13.5" thickBot="1">
      <c r="A1130" s="57"/>
      <c r="B1130" s="356"/>
      <c r="C1130" s="357"/>
      <c r="D1130" s="58" t="s">
        <v>145</v>
      </c>
      <c r="E1130" s="59">
        <v>29.14</v>
      </c>
    </row>
    <row r="1131" spans="1:7" ht="13.5" thickBot="1">
      <c r="A1131" s="57"/>
      <c r="B1131" s="356"/>
      <c r="C1131" s="357"/>
      <c r="D1131" s="58" t="s">
        <v>160</v>
      </c>
      <c r="E1131" s="59">
        <v>17.37</v>
      </c>
      <c r="F1131">
        <f>E1131/2.0074</f>
        <v>8.652983959350404</v>
      </c>
      <c r="G1131" s="144">
        <f t="shared" si="18"/>
        <v>18.27250622696025</v>
      </c>
    </row>
    <row r="1132" spans="1:5" ht="13.5" thickBot="1">
      <c r="A1132" s="63"/>
      <c r="B1132" s="356"/>
      <c r="C1132" s="357"/>
      <c r="D1132" s="60" t="s">
        <v>155</v>
      </c>
      <c r="E1132" s="61">
        <v>46.51</v>
      </c>
    </row>
    <row r="1133" spans="1:5" ht="13.5" thickBot="1">
      <c r="A1133" s="356"/>
      <c r="B1133" s="358"/>
      <c r="C1133" s="358"/>
      <c r="D1133" s="358"/>
      <c r="E1133" s="357"/>
    </row>
    <row r="1134" spans="1:5" ht="13.5" thickBot="1">
      <c r="A1134" s="79"/>
      <c r="B1134" s="356"/>
      <c r="C1134" s="357"/>
      <c r="D1134" s="89" t="s">
        <v>144</v>
      </c>
      <c r="E1134" s="90">
        <v>337.86</v>
      </c>
    </row>
    <row r="1135" spans="1:5" ht="13.5" thickBot="1">
      <c r="A1135" s="356"/>
      <c r="B1135" s="358"/>
      <c r="C1135" s="358"/>
      <c r="D1135" s="358"/>
      <c r="E1135" s="357"/>
    </row>
    <row r="1136" spans="1:7" ht="13.5" thickBot="1">
      <c r="A1136" s="57"/>
      <c r="B1136" s="356"/>
      <c r="C1136" s="357"/>
      <c r="D1136" s="111" t="s">
        <v>417</v>
      </c>
      <c r="E1136" s="59">
        <v>299.07</v>
      </c>
      <c r="F1136">
        <f aca="true" t="shared" si="19" ref="F1136:F1143">E1136/2.0074</f>
        <v>148.9837600876756</v>
      </c>
      <c r="G1136" s="144">
        <f t="shared" si="18"/>
        <v>314.6090061771445</v>
      </c>
    </row>
    <row r="1137" spans="1:7" ht="13.5" thickBot="1">
      <c r="A1137" s="57"/>
      <c r="B1137" s="356" t="s">
        <v>111</v>
      </c>
      <c r="C1137" s="357"/>
      <c r="D1137" s="58" t="s">
        <v>376</v>
      </c>
      <c r="E1137" s="59">
        <v>21.72</v>
      </c>
      <c r="F1137">
        <f t="shared" si="19"/>
        <v>10.819966125336254</v>
      </c>
      <c r="G1137" s="144">
        <f t="shared" si="18"/>
        <v>22.848522466872566</v>
      </c>
    </row>
    <row r="1138" spans="1:7" ht="13.5" thickBot="1">
      <c r="A1138" s="57"/>
      <c r="B1138" s="356" t="s">
        <v>121</v>
      </c>
      <c r="C1138" s="357"/>
      <c r="D1138" s="58" t="s">
        <v>406</v>
      </c>
      <c r="E1138" s="59">
        <v>4.34</v>
      </c>
      <c r="F1138">
        <f t="shared" si="19"/>
        <v>2.1620005977881838</v>
      </c>
      <c r="G1138" s="144">
        <f t="shared" si="18"/>
        <v>4.565496662349307</v>
      </c>
    </row>
    <row r="1139" spans="1:7" ht="13.5" thickBot="1">
      <c r="A1139" s="57" t="s">
        <v>153</v>
      </c>
      <c r="B1139" s="356"/>
      <c r="C1139" s="357"/>
      <c r="D1139" s="58" t="s">
        <v>154</v>
      </c>
      <c r="E1139" s="59">
        <v>3.61</v>
      </c>
      <c r="F1139">
        <f t="shared" si="19"/>
        <v>1.7983461193583739</v>
      </c>
      <c r="G1139" s="144">
        <f t="shared" si="18"/>
        <v>3.797567500249078</v>
      </c>
    </row>
    <row r="1140" spans="1:7" ht="13.5" thickBot="1">
      <c r="A1140" s="57" t="s">
        <v>407</v>
      </c>
      <c r="B1140" s="356"/>
      <c r="C1140" s="357"/>
      <c r="D1140" s="58" t="s">
        <v>369</v>
      </c>
      <c r="E1140" s="59">
        <v>3.61</v>
      </c>
      <c r="F1140">
        <f t="shared" si="19"/>
        <v>1.7983461193583739</v>
      </c>
      <c r="G1140" s="144">
        <f t="shared" si="18"/>
        <v>3.797567500249078</v>
      </c>
    </row>
    <row r="1141" spans="1:7" ht="13.5" thickBot="1">
      <c r="A1141" s="57" t="s">
        <v>408</v>
      </c>
      <c r="B1141" s="356"/>
      <c r="C1141" s="357"/>
      <c r="D1141" s="58" t="s">
        <v>409</v>
      </c>
      <c r="E1141" s="59">
        <v>1.4</v>
      </c>
      <c r="F1141">
        <f t="shared" si="19"/>
        <v>0.6974195476736076</v>
      </c>
      <c r="G1141" s="144">
        <f t="shared" si="18"/>
        <v>1.4727408588223572</v>
      </c>
    </row>
    <row r="1142" spans="1:7" ht="13.5" thickBot="1">
      <c r="A1142" s="57" t="s">
        <v>337</v>
      </c>
      <c r="B1142" s="356"/>
      <c r="C1142" s="357"/>
      <c r="D1142" s="58" t="s">
        <v>410</v>
      </c>
      <c r="E1142" s="59">
        <v>6.98</v>
      </c>
      <c r="F1142">
        <f t="shared" si="19"/>
        <v>3.477134601972701</v>
      </c>
      <c r="G1142" s="144">
        <f t="shared" si="18"/>
        <v>7.342665138985752</v>
      </c>
    </row>
    <row r="1143" spans="1:7" ht="13.5" thickBot="1">
      <c r="A1143" s="57" t="s">
        <v>411</v>
      </c>
      <c r="B1143" s="356"/>
      <c r="C1143" s="357"/>
      <c r="D1143" s="58" t="s">
        <v>412</v>
      </c>
      <c r="E1143" s="59">
        <v>2.79</v>
      </c>
      <c r="F1143">
        <f t="shared" si="19"/>
        <v>1.3898575271495466</v>
      </c>
      <c r="G1143" s="144">
        <f t="shared" si="18"/>
        <v>2.9349621400816974</v>
      </c>
    </row>
    <row r="1144" spans="1:5" ht="13.5" thickBot="1">
      <c r="A1144" s="57"/>
      <c r="B1144" s="356"/>
      <c r="C1144" s="357"/>
      <c r="D1144" s="60" t="s">
        <v>155</v>
      </c>
      <c r="E1144" s="61">
        <v>343.52</v>
      </c>
    </row>
    <row r="1145" spans="1:5" ht="13.5" thickBot="1">
      <c r="A1145" s="356"/>
      <c r="B1145" s="358"/>
      <c r="C1145" s="358"/>
      <c r="D1145" s="358"/>
      <c r="E1145" s="357"/>
    </row>
    <row r="1146" spans="1:5" ht="13.5" thickBot="1">
      <c r="A1146" s="57" t="s">
        <v>323</v>
      </c>
      <c r="B1146" s="356" t="s">
        <v>447</v>
      </c>
      <c r="C1146" s="358"/>
      <c r="D1146" s="358"/>
      <c r="E1146" s="357"/>
    </row>
    <row r="1147" spans="1:5" ht="13.5" thickBot="1">
      <c r="A1147" s="356"/>
      <c r="B1147" s="358"/>
      <c r="C1147" s="358"/>
      <c r="D1147" s="358"/>
      <c r="E1147" s="357"/>
    </row>
    <row r="1148" spans="1:5" ht="13.5" thickBot="1">
      <c r="A1148" s="57"/>
      <c r="B1148" s="356"/>
      <c r="C1148" s="357"/>
      <c r="D1148" s="58" t="s">
        <v>145</v>
      </c>
      <c r="E1148" s="59">
        <v>34.35</v>
      </c>
    </row>
    <row r="1149" spans="1:7" ht="13.5" thickBot="1">
      <c r="A1149" s="57"/>
      <c r="B1149" s="356"/>
      <c r="C1149" s="357"/>
      <c r="D1149" s="58" t="s">
        <v>160</v>
      </c>
      <c r="E1149" s="59">
        <v>17.37</v>
      </c>
      <c r="F1149">
        <f>E1149/2.0074</f>
        <v>8.652983959350404</v>
      </c>
      <c r="G1149" s="144">
        <f t="shared" si="18"/>
        <v>18.27250622696025</v>
      </c>
    </row>
    <row r="1150" spans="1:5" ht="13.5" thickBot="1">
      <c r="A1150" s="63"/>
      <c r="B1150" s="356"/>
      <c r="C1150" s="357"/>
      <c r="D1150" s="60" t="s">
        <v>155</v>
      </c>
      <c r="E1150" s="61">
        <v>51.72</v>
      </c>
    </row>
    <row r="1151" spans="1:5" ht="13.5" thickBot="1">
      <c r="A1151" s="356"/>
      <c r="B1151" s="358"/>
      <c r="C1151" s="358"/>
      <c r="D1151" s="358"/>
      <c r="E1151" s="357"/>
    </row>
    <row r="1152" spans="1:5" ht="13.5" thickBot="1">
      <c r="A1152" s="78"/>
      <c r="B1152" s="356"/>
      <c r="C1152" s="357"/>
      <c r="D1152" s="60" t="s">
        <v>144</v>
      </c>
      <c r="E1152" s="107">
        <v>395.24</v>
      </c>
    </row>
    <row r="1153" spans="1:5" ht="13.5" thickBot="1">
      <c r="A1153" s="356"/>
      <c r="B1153" s="358"/>
      <c r="C1153" s="358"/>
      <c r="D1153" s="358"/>
      <c r="E1153" s="357"/>
    </row>
    <row r="1154" spans="1:7" ht="13.5" thickBot="1">
      <c r="A1154" s="57"/>
      <c r="B1154" s="356"/>
      <c r="C1154" s="357"/>
      <c r="D1154" s="111" t="s">
        <v>418</v>
      </c>
      <c r="E1154" s="59">
        <v>368.62</v>
      </c>
      <c r="F1154">
        <f aca="true" t="shared" si="20" ref="F1154:F1161">E1154/2.0074</f>
        <v>183.63056690246088</v>
      </c>
      <c r="G1154" s="144">
        <f t="shared" si="18"/>
        <v>387.77266812792664</v>
      </c>
    </row>
    <row r="1155" spans="1:7" ht="13.5" thickBot="1">
      <c r="A1155" s="57"/>
      <c r="B1155" s="356" t="s">
        <v>111</v>
      </c>
      <c r="C1155" s="357"/>
      <c r="D1155" s="58" t="s">
        <v>376</v>
      </c>
      <c r="E1155" s="59">
        <v>21.72</v>
      </c>
      <c r="F1155">
        <f t="shared" si="20"/>
        <v>10.819966125336254</v>
      </c>
      <c r="G1155" s="144">
        <f t="shared" si="18"/>
        <v>22.848522466872566</v>
      </c>
    </row>
    <row r="1156" spans="1:7" ht="13.5" thickBot="1">
      <c r="A1156" s="57"/>
      <c r="B1156" s="356" t="s">
        <v>121</v>
      </c>
      <c r="C1156" s="357"/>
      <c r="D1156" s="58" t="s">
        <v>406</v>
      </c>
      <c r="E1156" s="59">
        <v>4.34</v>
      </c>
      <c r="F1156">
        <f t="shared" si="20"/>
        <v>2.1620005977881838</v>
      </c>
      <c r="G1156" s="144">
        <f t="shared" si="18"/>
        <v>4.565496662349307</v>
      </c>
    </row>
    <row r="1157" spans="1:7" ht="13.5" thickBot="1">
      <c r="A1157" s="57" t="s">
        <v>153</v>
      </c>
      <c r="B1157" s="356"/>
      <c r="C1157" s="357"/>
      <c r="D1157" s="58" t="s">
        <v>154</v>
      </c>
      <c r="E1157" s="59">
        <v>3.61</v>
      </c>
      <c r="F1157">
        <f t="shared" si="20"/>
        <v>1.7983461193583739</v>
      </c>
      <c r="G1157" s="144">
        <f t="shared" si="18"/>
        <v>3.797567500249078</v>
      </c>
    </row>
    <row r="1158" spans="1:7" ht="13.5" thickBot="1">
      <c r="A1158" s="57" t="s">
        <v>407</v>
      </c>
      <c r="B1158" s="356"/>
      <c r="C1158" s="357"/>
      <c r="D1158" s="58" t="s">
        <v>369</v>
      </c>
      <c r="E1158" s="59">
        <v>3.61</v>
      </c>
      <c r="F1158">
        <f t="shared" si="20"/>
        <v>1.7983461193583739</v>
      </c>
      <c r="G1158" s="144">
        <f t="shared" si="18"/>
        <v>3.797567500249078</v>
      </c>
    </row>
    <row r="1159" spans="1:7" ht="13.5" thickBot="1">
      <c r="A1159" s="57" t="s">
        <v>408</v>
      </c>
      <c r="B1159" s="356"/>
      <c r="C1159" s="357"/>
      <c r="D1159" s="58" t="s">
        <v>409</v>
      </c>
      <c r="E1159" s="59">
        <v>1.4</v>
      </c>
      <c r="F1159">
        <f t="shared" si="20"/>
        <v>0.6974195476736076</v>
      </c>
      <c r="G1159" s="144">
        <f t="shared" si="18"/>
        <v>1.4727408588223572</v>
      </c>
    </row>
    <row r="1160" spans="1:7" ht="13.5" thickBot="1">
      <c r="A1160" s="57" t="s">
        <v>337</v>
      </c>
      <c r="B1160" s="356"/>
      <c r="C1160" s="357"/>
      <c r="D1160" s="58" t="s">
        <v>410</v>
      </c>
      <c r="E1160" s="59">
        <v>6.98</v>
      </c>
      <c r="F1160">
        <f t="shared" si="20"/>
        <v>3.477134601972701</v>
      </c>
      <c r="G1160" s="144">
        <f t="shared" si="18"/>
        <v>7.342665138985752</v>
      </c>
    </row>
    <row r="1161" spans="1:7" ht="13.5" thickBot="1">
      <c r="A1161" s="57" t="s">
        <v>411</v>
      </c>
      <c r="B1161" s="356"/>
      <c r="C1161" s="357"/>
      <c r="D1161" s="58" t="s">
        <v>412</v>
      </c>
      <c r="E1161" s="59">
        <v>2.79</v>
      </c>
      <c r="F1161">
        <f t="shared" si="20"/>
        <v>1.3898575271495466</v>
      </c>
      <c r="G1161" s="144">
        <f t="shared" si="18"/>
        <v>2.9349621400816974</v>
      </c>
    </row>
    <row r="1162" spans="1:5" ht="13.5" thickBot="1">
      <c r="A1162" s="57"/>
      <c r="B1162" s="356"/>
      <c r="C1162" s="357"/>
      <c r="D1162" s="60" t="s">
        <v>155</v>
      </c>
      <c r="E1162" s="61">
        <v>413.07</v>
      </c>
    </row>
    <row r="1163" spans="1:5" ht="13.5" thickBot="1">
      <c r="A1163" s="356"/>
      <c r="B1163" s="358"/>
      <c r="C1163" s="358"/>
      <c r="D1163" s="358"/>
      <c r="E1163" s="357"/>
    </row>
    <row r="1164" spans="1:5" ht="13.5" thickBot="1">
      <c r="A1164" s="57" t="s">
        <v>323</v>
      </c>
      <c r="B1164" s="356" t="s">
        <v>448</v>
      </c>
      <c r="C1164" s="358"/>
      <c r="D1164" s="358"/>
      <c r="E1164" s="357"/>
    </row>
    <row r="1165" spans="1:5" ht="13.5" thickBot="1">
      <c r="A1165" s="356"/>
      <c r="B1165" s="358"/>
      <c r="C1165" s="358"/>
      <c r="D1165" s="358"/>
      <c r="E1165" s="357"/>
    </row>
    <row r="1166" spans="1:5" ht="13.5" thickBot="1">
      <c r="A1166" s="57"/>
      <c r="B1166" s="356"/>
      <c r="C1166" s="357"/>
      <c r="D1166" s="58" t="s">
        <v>145</v>
      </c>
      <c r="E1166" s="59">
        <v>41.3</v>
      </c>
    </row>
    <row r="1167" spans="1:7" ht="13.5" thickBot="1">
      <c r="A1167" s="57"/>
      <c r="B1167" s="356"/>
      <c r="C1167" s="357"/>
      <c r="D1167" s="58" t="s">
        <v>160</v>
      </c>
      <c r="E1167" s="59">
        <v>17.37</v>
      </c>
      <c r="F1167">
        <f>E1167/2.0074</f>
        <v>8.652983959350404</v>
      </c>
      <c r="G1167" s="144">
        <f t="shared" si="18"/>
        <v>18.27250622696025</v>
      </c>
    </row>
    <row r="1168" spans="1:5" ht="13.5" thickBot="1">
      <c r="A1168" s="63"/>
      <c r="B1168" s="356"/>
      <c r="C1168" s="357"/>
      <c r="D1168" s="60" t="s">
        <v>155</v>
      </c>
      <c r="E1168" s="61">
        <v>58.67</v>
      </c>
    </row>
    <row r="1169" spans="1:5" ht="13.5" thickBot="1">
      <c r="A1169" s="356"/>
      <c r="B1169" s="358"/>
      <c r="C1169" s="358"/>
      <c r="D1169" s="358"/>
      <c r="E1169" s="357"/>
    </row>
    <row r="1170" spans="1:5" ht="13.5" thickBot="1">
      <c r="A1170" s="63"/>
      <c r="B1170" s="356"/>
      <c r="C1170" s="357"/>
      <c r="D1170" s="60" t="s">
        <v>144</v>
      </c>
      <c r="E1170" s="61">
        <v>471.74</v>
      </c>
    </row>
    <row r="1171" spans="1:5" ht="13.5" thickBot="1">
      <c r="A1171" s="96"/>
      <c r="B1171" s="356"/>
      <c r="C1171" s="357"/>
      <c r="D1171" s="103"/>
      <c r="E1171" s="59"/>
    </row>
    <row r="1172" spans="1:7" ht="13.5" thickBot="1">
      <c r="A1172" s="57"/>
      <c r="B1172" s="356"/>
      <c r="C1172" s="357"/>
      <c r="D1172" s="111" t="s">
        <v>419</v>
      </c>
      <c r="E1172" s="59">
        <v>438.16</v>
      </c>
      <c r="F1172">
        <f aca="true" t="shared" si="21" ref="F1172:F1179">E1172/2.0074</f>
        <v>218.27239214904853</v>
      </c>
      <c r="G1172" s="144">
        <f t="shared" si="18"/>
        <v>460.92581050114575</v>
      </c>
    </row>
    <row r="1173" spans="1:7" ht="13.5" thickBot="1">
      <c r="A1173" s="57"/>
      <c r="B1173" s="356" t="s">
        <v>111</v>
      </c>
      <c r="C1173" s="357"/>
      <c r="D1173" s="58" t="s">
        <v>376</v>
      </c>
      <c r="E1173" s="59">
        <v>21.72</v>
      </c>
      <c r="F1173">
        <f t="shared" si="21"/>
        <v>10.819966125336254</v>
      </c>
      <c r="G1173" s="144">
        <f t="shared" si="18"/>
        <v>22.848522466872566</v>
      </c>
    </row>
    <row r="1174" spans="1:7" ht="13.5" thickBot="1">
      <c r="A1174" s="57"/>
      <c r="B1174" s="356" t="s">
        <v>121</v>
      </c>
      <c r="C1174" s="357"/>
      <c r="D1174" s="58" t="s">
        <v>406</v>
      </c>
      <c r="E1174" s="59">
        <v>4.34</v>
      </c>
      <c r="F1174">
        <f t="shared" si="21"/>
        <v>2.1620005977881838</v>
      </c>
      <c r="G1174" s="144">
        <f t="shared" si="18"/>
        <v>4.565496662349307</v>
      </c>
    </row>
    <row r="1175" spans="1:7" ht="13.5" thickBot="1">
      <c r="A1175" s="57" t="s">
        <v>153</v>
      </c>
      <c r="B1175" s="356"/>
      <c r="C1175" s="357"/>
      <c r="D1175" s="58" t="s">
        <v>154</v>
      </c>
      <c r="E1175" s="59">
        <v>3.61</v>
      </c>
      <c r="F1175">
        <f t="shared" si="21"/>
        <v>1.7983461193583739</v>
      </c>
      <c r="G1175" s="144">
        <f t="shared" si="18"/>
        <v>3.797567500249078</v>
      </c>
    </row>
    <row r="1176" spans="1:7" ht="13.5" thickBot="1">
      <c r="A1176" s="57" t="s">
        <v>407</v>
      </c>
      <c r="B1176" s="356"/>
      <c r="C1176" s="357"/>
      <c r="D1176" s="58" t="s">
        <v>369</v>
      </c>
      <c r="E1176" s="59">
        <v>3.61</v>
      </c>
      <c r="F1176">
        <f t="shared" si="21"/>
        <v>1.7983461193583739</v>
      </c>
      <c r="G1176" s="144">
        <f t="shared" si="18"/>
        <v>3.797567500249078</v>
      </c>
    </row>
    <row r="1177" spans="1:7" ht="13.5" thickBot="1">
      <c r="A1177" s="57" t="s">
        <v>408</v>
      </c>
      <c r="B1177" s="356"/>
      <c r="C1177" s="357"/>
      <c r="D1177" s="58" t="s">
        <v>409</v>
      </c>
      <c r="E1177" s="59">
        <v>1.4</v>
      </c>
      <c r="F1177">
        <f t="shared" si="21"/>
        <v>0.6974195476736076</v>
      </c>
      <c r="G1177" s="144">
        <f t="shared" si="18"/>
        <v>1.4727408588223572</v>
      </c>
    </row>
    <row r="1178" spans="1:7" ht="13.5" thickBot="1">
      <c r="A1178" s="57" t="s">
        <v>337</v>
      </c>
      <c r="B1178" s="356"/>
      <c r="C1178" s="357"/>
      <c r="D1178" s="58" t="s">
        <v>410</v>
      </c>
      <c r="E1178" s="59">
        <v>6.98</v>
      </c>
      <c r="F1178">
        <f t="shared" si="21"/>
        <v>3.477134601972701</v>
      </c>
      <c r="G1178" s="144">
        <f t="shared" si="18"/>
        <v>7.342665138985752</v>
      </c>
    </row>
    <row r="1179" spans="1:7" ht="13.5" thickBot="1">
      <c r="A1179" s="57" t="s">
        <v>411</v>
      </c>
      <c r="B1179" s="356"/>
      <c r="C1179" s="357"/>
      <c r="D1179" s="58" t="s">
        <v>412</v>
      </c>
      <c r="E1179" s="59">
        <v>2.79</v>
      </c>
      <c r="F1179">
        <f t="shared" si="21"/>
        <v>1.3898575271495466</v>
      </c>
      <c r="G1179" s="144">
        <f t="shared" si="18"/>
        <v>2.9349621400816974</v>
      </c>
    </row>
    <row r="1180" spans="1:5" ht="13.5" thickBot="1">
      <c r="A1180" s="57"/>
      <c r="B1180" s="356"/>
      <c r="C1180" s="357"/>
      <c r="D1180" s="60" t="s">
        <v>155</v>
      </c>
      <c r="E1180" s="61">
        <v>482.62</v>
      </c>
    </row>
    <row r="1181" spans="1:5" ht="13.5" thickBot="1">
      <c r="A1181" s="356"/>
      <c r="B1181" s="358"/>
      <c r="C1181" s="358"/>
      <c r="D1181" s="358"/>
      <c r="E1181" s="357"/>
    </row>
    <row r="1182" spans="1:5" ht="13.5" thickBot="1">
      <c r="A1182" s="57" t="s">
        <v>323</v>
      </c>
      <c r="B1182" s="356" t="s">
        <v>449</v>
      </c>
      <c r="C1182" s="358"/>
      <c r="D1182" s="358"/>
      <c r="E1182" s="357"/>
    </row>
    <row r="1183" spans="1:5" ht="13.5" thickBot="1">
      <c r="A1183" s="356"/>
      <c r="B1183" s="358"/>
      <c r="C1183" s="358"/>
      <c r="D1183" s="358"/>
      <c r="E1183" s="357"/>
    </row>
    <row r="1184" spans="1:5" ht="13.5" thickBot="1">
      <c r="A1184" s="57"/>
      <c r="B1184" s="356"/>
      <c r="C1184" s="357"/>
      <c r="D1184" s="58" t="s">
        <v>145</v>
      </c>
      <c r="E1184" s="59">
        <v>48.27</v>
      </c>
    </row>
    <row r="1185" spans="1:7" ht="13.5" thickBot="1">
      <c r="A1185" s="57"/>
      <c r="B1185" s="356"/>
      <c r="C1185" s="357"/>
      <c r="D1185" s="58" t="s">
        <v>160</v>
      </c>
      <c r="E1185" s="59">
        <v>17.37</v>
      </c>
      <c r="F1185">
        <f>E1185/2.0074</f>
        <v>8.652983959350404</v>
      </c>
      <c r="G1185" s="144">
        <f>F1185*2.1117</f>
        <v>18.27250622696025</v>
      </c>
    </row>
    <row r="1186" spans="1:5" ht="13.5" thickBot="1">
      <c r="A1186" s="63"/>
      <c r="B1186" s="356"/>
      <c r="C1186" s="357"/>
      <c r="D1186" s="60" t="s">
        <v>155</v>
      </c>
      <c r="E1186" s="61">
        <v>65.64</v>
      </c>
    </row>
    <row r="1187" spans="1:5" ht="13.5" thickBot="1">
      <c r="A1187" s="356"/>
      <c r="B1187" s="358"/>
      <c r="C1187" s="358"/>
      <c r="D1187" s="358"/>
      <c r="E1187" s="357"/>
    </row>
    <row r="1188" spans="1:5" ht="13.5" thickBot="1">
      <c r="A1188" s="79"/>
      <c r="B1188" s="356"/>
      <c r="C1188" s="357"/>
      <c r="D1188" s="89" t="s">
        <v>144</v>
      </c>
      <c r="E1188" s="90">
        <v>548.26</v>
      </c>
    </row>
    <row r="1189" spans="1:5" ht="13.5" thickBot="1">
      <c r="A1189" s="356"/>
      <c r="B1189" s="358"/>
      <c r="C1189" s="358"/>
      <c r="D1189" s="358"/>
      <c r="E1189" s="357"/>
    </row>
    <row r="1190" spans="1:7" ht="13.5" thickBot="1">
      <c r="A1190" s="57"/>
      <c r="B1190" s="356"/>
      <c r="C1190" s="357"/>
      <c r="D1190" s="111" t="s">
        <v>420</v>
      </c>
      <c r="E1190" s="59">
        <v>507.72</v>
      </c>
      <c r="F1190">
        <f aca="true" t="shared" si="22" ref="F1190:F1197">E1190/2.0074</f>
        <v>252.9241805320315</v>
      </c>
      <c r="G1190" s="144">
        <f aca="true" t="shared" si="23" ref="G1190:G1197">F1190*2.1117</f>
        <v>534.0999920294909</v>
      </c>
    </row>
    <row r="1191" spans="1:7" ht="13.5" thickBot="1">
      <c r="A1191" s="57"/>
      <c r="B1191" s="356" t="s">
        <v>111</v>
      </c>
      <c r="C1191" s="357"/>
      <c r="D1191" s="58" t="s">
        <v>376</v>
      </c>
      <c r="E1191" s="59">
        <v>21.72</v>
      </c>
      <c r="F1191">
        <f t="shared" si="22"/>
        <v>10.819966125336254</v>
      </c>
      <c r="G1191" s="144">
        <f t="shared" si="23"/>
        <v>22.848522466872566</v>
      </c>
    </row>
    <row r="1192" spans="1:7" ht="13.5" thickBot="1">
      <c r="A1192" s="57"/>
      <c r="B1192" s="356" t="s">
        <v>121</v>
      </c>
      <c r="C1192" s="357"/>
      <c r="D1192" s="58" t="s">
        <v>406</v>
      </c>
      <c r="E1192" s="59">
        <v>4.34</v>
      </c>
      <c r="F1192">
        <f t="shared" si="22"/>
        <v>2.1620005977881838</v>
      </c>
      <c r="G1192" s="144">
        <f t="shared" si="23"/>
        <v>4.565496662349307</v>
      </c>
    </row>
    <row r="1193" spans="1:7" ht="13.5" thickBot="1">
      <c r="A1193" s="57" t="s">
        <v>153</v>
      </c>
      <c r="B1193" s="356"/>
      <c r="C1193" s="357"/>
      <c r="D1193" s="58" t="s">
        <v>154</v>
      </c>
      <c r="E1193" s="59">
        <v>3.61</v>
      </c>
      <c r="F1193">
        <f t="shared" si="22"/>
        <v>1.7983461193583739</v>
      </c>
      <c r="G1193" s="144">
        <f t="shared" si="23"/>
        <v>3.797567500249078</v>
      </c>
    </row>
    <row r="1194" spans="1:7" ht="13.5" thickBot="1">
      <c r="A1194" s="57" t="s">
        <v>407</v>
      </c>
      <c r="B1194" s="356"/>
      <c r="C1194" s="357"/>
      <c r="D1194" s="58" t="s">
        <v>369</v>
      </c>
      <c r="E1194" s="59">
        <v>3.61</v>
      </c>
      <c r="F1194">
        <f t="shared" si="22"/>
        <v>1.7983461193583739</v>
      </c>
      <c r="G1194" s="144">
        <f t="shared" si="23"/>
        <v>3.797567500249078</v>
      </c>
    </row>
    <row r="1195" spans="1:7" ht="13.5" thickBot="1">
      <c r="A1195" s="57" t="s">
        <v>408</v>
      </c>
      <c r="B1195" s="356"/>
      <c r="C1195" s="357"/>
      <c r="D1195" s="58" t="s">
        <v>409</v>
      </c>
      <c r="E1195" s="59">
        <v>1.4</v>
      </c>
      <c r="F1195">
        <f t="shared" si="22"/>
        <v>0.6974195476736076</v>
      </c>
      <c r="G1195" s="144">
        <f t="shared" si="23"/>
        <v>1.4727408588223572</v>
      </c>
    </row>
    <row r="1196" spans="1:7" ht="13.5" thickBot="1">
      <c r="A1196" s="57" t="s">
        <v>337</v>
      </c>
      <c r="B1196" s="356"/>
      <c r="C1196" s="357"/>
      <c r="D1196" s="58" t="s">
        <v>410</v>
      </c>
      <c r="E1196" s="59">
        <v>6.98</v>
      </c>
      <c r="F1196">
        <f t="shared" si="22"/>
        <v>3.477134601972701</v>
      </c>
      <c r="G1196" s="144">
        <f t="shared" si="23"/>
        <v>7.342665138985752</v>
      </c>
    </row>
    <row r="1197" spans="1:7" ht="13.5" thickBot="1">
      <c r="A1197" s="57" t="s">
        <v>411</v>
      </c>
      <c r="B1197" s="356"/>
      <c r="C1197" s="357"/>
      <c r="D1197" s="58" t="s">
        <v>412</v>
      </c>
      <c r="E1197" s="59">
        <v>2.79</v>
      </c>
      <c r="F1197">
        <f t="shared" si="22"/>
        <v>1.3898575271495466</v>
      </c>
      <c r="G1197" s="144">
        <f t="shared" si="23"/>
        <v>2.9349621400816974</v>
      </c>
    </row>
    <row r="1198" spans="1:5" ht="13.5" thickBot="1">
      <c r="A1198" s="57"/>
      <c r="B1198" s="356"/>
      <c r="C1198" s="357"/>
      <c r="D1198" s="60" t="s">
        <v>155</v>
      </c>
      <c r="E1198" s="61">
        <v>552.17</v>
      </c>
    </row>
    <row r="1199" spans="1:5" ht="13.5" thickBot="1">
      <c r="A1199" s="356"/>
      <c r="B1199" s="358"/>
      <c r="C1199" s="358"/>
      <c r="D1199" s="358"/>
      <c r="E1199" s="357"/>
    </row>
    <row r="1200" spans="1:5" ht="13.5" thickBot="1">
      <c r="A1200" s="78" t="s">
        <v>323</v>
      </c>
      <c r="B1200" s="356" t="s">
        <v>450</v>
      </c>
      <c r="C1200" s="358"/>
      <c r="D1200" s="358"/>
      <c r="E1200" s="357"/>
    </row>
    <row r="1201" spans="1:5" ht="13.5" thickBot="1">
      <c r="A1201" s="356"/>
      <c r="B1201" s="358"/>
      <c r="C1201" s="358"/>
      <c r="D1201" s="358"/>
      <c r="E1201" s="357"/>
    </row>
    <row r="1202" spans="1:5" ht="13.5" thickBot="1">
      <c r="A1202" s="57"/>
      <c r="B1202" s="356"/>
      <c r="C1202" s="357"/>
      <c r="D1202" s="58" t="s">
        <v>145</v>
      </c>
      <c r="E1202" s="59">
        <v>55.22</v>
      </c>
    </row>
    <row r="1203" spans="1:7" ht="13.5" thickBot="1">
      <c r="A1203" s="57"/>
      <c r="B1203" s="356"/>
      <c r="C1203" s="357"/>
      <c r="D1203" s="58" t="s">
        <v>160</v>
      </c>
      <c r="E1203" s="59">
        <v>17.37</v>
      </c>
      <c r="F1203">
        <f>E1203/2.0074</f>
        <v>8.652983959350404</v>
      </c>
      <c r="G1203" s="144">
        <f>F1203*2.1117</f>
        <v>18.27250622696025</v>
      </c>
    </row>
    <row r="1204" spans="1:5" ht="13.5" thickBot="1">
      <c r="A1204" s="63"/>
      <c r="B1204" s="356"/>
      <c r="C1204" s="357"/>
      <c r="D1204" s="60" t="s">
        <v>155</v>
      </c>
      <c r="E1204" s="61">
        <v>72.59</v>
      </c>
    </row>
    <row r="1205" spans="1:5" ht="13.5" thickBot="1">
      <c r="A1205" s="356"/>
      <c r="B1205" s="358"/>
      <c r="C1205" s="358"/>
      <c r="D1205" s="358"/>
      <c r="E1205" s="357"/>
    </row>
    <row r="1206" spans="1:5" ht="13.5" thickBot="1">
      <c r="A1206" s="57"/>
      <c r="B1206" s="356"/>
      <c r="C1206" s="357"/>
      <c r="D1206" s="60" t="s">
        <v>144</v>
      </c>
      <c r="E1206" s="61">
        <v>624.76</v>
      </c>
    </row>
    <row r="1207" spans="1:5" ht="13.5" thickBot="1">
      <c r="A1207" s="356"/>
      <c r="B1207" s="358"/>
      <c r="C1207" s="358"/>
      <c r="D1207" s="358"/>
      <c r="E1207" s="357"/>
    </row>
    <row r="1208" spans="1:7" ht="13.5" thickBot="1">
      <c r="A1208" s="57"/>
      <c r="B1208" s="356"/>
      <c r="C1208" s="357"/>
      <c r="D1208" s="111" t="s">
        <v>421</v>
      </c>
      <c r="E1208" s="59">
        <v>577.27</v>
      </c>
      <c r="F1208">
        <f aca="true" t="shared" si="24" ref="F1208:F1215">E1208/2.0074</f>
        <v>287.57098734681676</v>
      </c>
      <c r="G1208" s="144">
        <f aca="true" t="shared" si="25" ref="G1208:G1215">F1208*2.1117</f>
        <v>607.2636539802729</v>
      </c>
    </row>
    <row r="1209" spans="1:7" ht="13.5" thickBot="1">
      <c r="A1209" s="57"/>
      <c r="B1209" s="356" t="s">
        <v>111</v>
      </c>
      <c r="C1209" s="357"/>
      <c r="D1209" s="58" t="s">
        <v>376</v>
      </c>
      <c r="E1209" s="59">
        <v>21.72</v>
      </c>
      <c r="F1209">
        <f t="shared" si="24"/>
        <v>10.819966125336254</v>
      </c>
      <c r="G1209" s="144">
        <f t="shared" si="25"/>
        <v>22.848522466872566</v>
      </c>
    </row>
    <row r="1210" spans="1:7" ht="13.5" thickBot="1">
      <c r="A1210" s="57"/>
      <c r="B1210" s="356" t="s">
        <v>121</v>
      </c>
      <c r="C1210" s="357"/>
      <c r="D1210" s="58" t="s">
        <v>406</v>
      </c>
      <c r="E1210" s="59">
        <v>4.34</v>
      </c>
      <c r="F1210">
        <f t="shared" si="24"/>
        <v>2.1620005977881838</v>
      </c>
      <c r="G1210" s="144">
        <f t="shared" si="25"/>
        <v>4.565496662349307</v>
      </c>
    </row>
    <row r="1211" spans="1:7" ht="13.5" thickBot="1">
      <c r="A1211" s="57" t="s">
        <v>153</v>
      </c>
      <c r="B1211" s="356"/>
      <c r="C1211" s="357"/>
      <c r="D1211" s="58" t="s">
        <v>154</v>
      </c>
      <c r="E1211" s="59">
        <v>3.61</v>
      </c>
      <c r="F1211">
        <f t="shared" si="24"/>
        <v>1.7983461193583739</v>
      </c>
      <c r="G1211" s="144">
        <f t="shared" si="25"/>
        <v>3.797567500249078</v>
      </c>
    </row>
    <row r="1212" spans="1:7" ht="13.5" thickBot="1">
      <c r="A1212" s="57" t="s">
        <v>407</v>
      </c>
      <c r="B1212" s="356"/>
      <c r="C1212" s="357"/>
      <c r="D1212" s="58" t="s">
        <v>369</v>
      </c>
      <c r="E1212" s="59">
        <v>3.61</v>
      </c>
      <c r="F1212">
        <f t="shared" si="24"/>
        <v>1.7983461193583739</v>
      </c>
      <c r="G1212" s="144">
        <f t="shared" si="25"/>
        <v>3.797567500249078</v>
      </c>
    </row>
    <row r="1213" spans="1:7" ht="13.5" thickBot="1">
      <c r="A1213" s="57" t="s">
        <v>408</v>
      </c>
      <c r="B1213" s="356"/>
      <c r="C1213" s="357"/>
      <c r="D1213" s="58" t="s">
        <v>409</v>
      </c>
      <c r="E1213" s="59">
        <v>1.4</v>
      </c>
      <c r="F1213">
        <f t="shared" si="24"/>
        <v>0.6974195476736076</v>
      </c>
      <c r="G1213" s="144">
        <f t="shared" si="25"/>
        <v>1.4727408588223572</v>
      </c>
    </row>
    <row r="1214" spans="1:7" ht="13.5" thickBot="1">
      <c r="A1214" s="57" t="s">
        <v>337</v>
      </c>
      <c r="B1214" s="356"/>
      <c r="C1214" s="357"/>
      <c r="D1214" s="58" t="s">
        <v>410</v>
      </c>
      <c r="E1214" s="59">
        <v>6.98</v>
      </c>
      <c r="F1214">
        <f t="shared" si="24"/>
        <v>3.477134601972701</v>
      </c>
      <c r="G1214" s="144">
        <f t="shared" si="25"/>
        <v>7.342665138985752</v>
      </c>
    </row>
    <row r="1215" spans="1:7" ht="13.5" thickBot="1">
      <c r="A1215" s="57" t="s">
        <v>411</v>
      </c>
      <c r="B1215" s="356"/>
      <c r="C1215" s="357"/>
      <c r="D1215" s="58" t="s">
        <v>412</v>
      </c>
      <c r="E1215" s="59">
        <v>2.79</v>
      </c>
      <c r="F1215">
        <f t="shared" si="24"/>
        <v>1.3898575271495466</v>
      </c>
      <c r="G1215" s="144">
        <f t="shared" si="25"/>
        <v>2.9349621400816974</v>
      </c>
    </row>
    <row r="1216" spans="1:5" ht="13.5" thickBot="1">
      <c r="A1216" s="57"/>
      <c r="B1216" s="356"/>
      <c r="C1216" s="357"/>
      <c r="D1216" s="60" t="s">
        <v>155</v>
      </c>
      <c r="E1216" s="61">
        <v>621.72</v>
      </c>
    </row>
    <row r="1217" spans="1:5" ht="13.5" thickBot="1">
      <c r="A1217" s="356"/>
      <c r="B1217" s="358"/>
      <c r="C1217" s="358"/>
      <c r="D1217" s="358"/>
      <c r="E1217" s="357"/>
    </row>
    <row r="1218" spans="1:5" ht="13.5" thickBot="1">
      <c r="A1218" s="78" t="s">
        <v>323</v>
      </c>
      <c r="B1218" s="358" t="s">
        <v>451</v>
      </c>
      <c r="C1218" s="358"/>
      <c r="D1218" s="358"/>
      <c r="E1218" s="357"/>
    </row>
    <row r="1219" spans="1:5" ht="13.5" thickBot="1">
      <c r="A1219" s="356"/>
      <c r="B1219" s="358"/>
      <c r="C1219" s="358"/>
      <c r="D1219" s="358"/>
      <c r="E1219" s="357"/>
    </row>
    <row r="1220" spans="1:5" ht="13.5" thickBot="1">
      <c r="A1220" s="57"/>
      <c r="B1220" s="356"/>
      <c r="C1220" s="357"/>
      <c r="D1220" s="58" t="s">
        <v>145</v>
      </c>
      <c r="E1220" s="59">
        <v>62.18</v>
      </c>
    </row>
    <row r="1221" spans="1:7" ht="13.5" thickBot="1">
      <c r="A1221" s="57"/>
      <c r="B1221" s="356"/>
      <c r="C1221" s="357"/>
      <c r="D1221" s="58" t="s">
        <v>160</v>
      </c>
      <c r="E1221" s="59">
        <v>17.37</v>
      </c>
      <c r="F1221">
        <f>E1221/2.0074</f>
        <v>8.652983959350404</v>
      </c>
      <c r="G1221" s="144">
        <f>F1221*2.1117</f>
        <v>18.27250622696025</v>
      </c>
    </row>
    <row r="1222" spans="1:5" ht="13.5" thickBot="1">
      <c r="A1222" s="63"/>
      <c r="B1222" s="356"/>
      <c r="C1222" s="357"/>
      <c r="D1222" s="60" t="s">
        <v>155</v>
      </c>
      <c r="E1222" s="61">
        <v>79.55</v>
      </c>
    </row>
    <row r="1223" spans="1:5" ht="13.5" thickBot="1">
      <c r="A1223" s="402"/>
      <c r="B1223" s="403"/>
      <c r="C1223" s="403"/>
      <c r="D1223" s="403"/>
      <c r="E1223" s="404"/>
    </row>
    <row r="1224" spans="1:5" ht="13.5" thickBot="1">
      <c r="A1224" s="113"/>
      <c r="B1224" s="356"/>
      <c r="C1224" s="357"/>
      <c r="D1224" s="60" t="s">
        <v>144</v>
      </c>
      <c r="E1224" s="61">
        <v>701.27</v>
      </c>
    </row>
    <row r="1225" spans="1:5" ht="13.5" thickBot="1">
      <c r="A1225" s="402"/>
      <c r="B1225" s="403"/>
      <c r="C1225" s="403"/>
      <c r="D1225" s="403"/>
      <c r="E1225" s="404"/>
    </row>
    <row r="1226" spans="1:7" ht="13.5" thickBot="1">
      <c r="A1226" s="57"/>
      <c r="B1226" s="356"/>
      <c r="C1226" s="357"/>
      <c r="D1226" s="111" t="s">
        <v>422</v>
      </c>
      <c r="E1226" s="59">
        <v>646.82</v>
      </c>
      <c r="F1226">
        <f aca="true" t="shared" si="26" ref="F1226:F1233">E1226/2.0074</f>
        <v>322.21779416160206</v>
      </c>
      <c r="G1226" s="144">
        <f aca="true" t="shared" si="27" ref="G1226:G1233">F1226*2.1117</f>
        <v>680.4273159310551</v>
      </c>
    </row>
    <row r="1227" spans="1:7" ht="13.5" thickBot="1">
      <c r="A1227" s="57"/>
      <c r="B1227" s="356" t="s">
        <v>111</v>
      </c>
      <c r="C1227" s="357"/>
      <c r="D1227" s="58" t="s">
        <v>376</v>
      </c>
      <c r="E1227" s="59">
        <v>21.72</v>
      </c>
      <c r="F1227">
        <f t="shared" si="26"/>
        <v>10.819966125336254</v>
      </c>
      <c r="G1227" s="144">
        <f t="shared" si="27"/>
        <v>22.848522466872566</v>
      </c>
    </row>
    <row r="1228" spans="1:7" ht="13.5" thickBot="1">
      <c r="A1228" s="57"/>
      <c r="B1228" s="356" t="s">
        <v>121</v>
      </c>
      <c r="C1228" s="357"/>
      <c r="D1228" s="58" t="s">
        <v>406</v>
      </c>
      <c r="E1228" s="59">
        <v>4.34</v>
      </c>
      <c r="F1228">
        <f t="shared" si="26"/>
        <v>2.1620005977881838</v>
      </c>
      <c r="G1228" s="144">
        <f t="shared" si="27"/>
        <v>4.565496662349307</v>
      </c>
    </row>
    <row r="1229" spans="1:7" ht="13.5" thickBot="1">
      <c r="A1229" s="57" t="s">
        <v>153</v>
      </c>
      <c r="B1229" s="356"/>
      <c r="C1229" s="357"/>
      <c r="D1229" s="58" t="s">
        <v>154</v>
      </c>
      <c r="E1229" s="59">
        <v>3.61</v>
      </c>
      <c r="F1229">
        <f t="shared" si="26"/>
        <v>1.7983461193583739</v>
      </c>
      <c r="G1229" s="144">
        <f t="shared" si="27"/>
        <v>3.797567500249078</v>
      </c>
    </row>
    <row r="1230" spans="1:7" ht="13.5" thickBot="1">
      <c r="A1230" s="57" t="s">
        <v>407</v>
      </c>
      <c r="B1230" s="356"/>
      <c r="C1230" s="357"/>
      <c r="D1230" s="58" t="s">
        <v>369</v>
      </c>
      <c r="E1230" s="59">
        <v>3.61</v>
      </c>
      <c r="F1230">
        <f t="shared" si="26"/>
        <v>1.7983461193583739</v>
      </c>
      <c r="G1230" s="144">
        <f t="shared" si="27"/>
        <v>3.797567500249078</v>
      </c>
    </row>
    <row r="1231" spans="1:7" ht="13.5" thickBot="1">
      <c r="A1231" s="57" t="s">
        <v>408</v>
      </c>
      <c r="B1231" s="356"/>
      <c r="C1231" s="357"/>
      <c r="D1231" s="58" t="s">
        <v>409</v>
      </c>
      <c r="E1231" s="59">
        <v>1.4</v>
      </c>
      <c r="F1231">
        <f t="shared" si="26"/>
        <v>0.6974195476736076</v>
      </c>
      <c r="G1231" s="144">
        <f t="shared" si="27"/>
        <v>1.4727408588223572</v>
      </c>
    </row>
    <row r="1232" spans="1:7" ht="13.5" thickBot="1">
      <c r="A1232" s="57" t="s">
        <v>337</v>
      </c>
      <c r="B1232" s="356"/>
      <c r="C1232" s="357"/>
      <c r="D1232" s="58" t="s">
        <v>410</v>
      </c>
      <c r="E1232" s="59">
        <v>6.98</v>
      </c>
      <c r="F1232">
        <f t="shared" si="26"/>
        <v>3.477134601972701</v>
      </c>
      <c r="G1232" s="144">
        <f t="shared" si="27"/>
        <v>7.342665138985752</v>
      </c>
    </row>
    <row r="1233" spans="1:7" ht="13.5" thickBot="1">
      <c r="A1233" s="57" t="s">
        <v>411</v>
      </c>
      <c r="B1233" s="356"/>
      <c r="C1233" s="357"/>
      <c r="D1233" s="58" t="s">
        <v>412</v>
      </c>
      <c r="E1233" s="59">
        <v>2.79</v>
      </c>
      <c r="F1233">
        <f t="shared" si="26"/>
        <v>1.3898575271495466</v>
      </c>
      <c r="G1233" s="144">
        <f t="shared" si="27"/>
        <v>2.9349621400816974</v>
      </c>
    </row>
    <row r="1234" spans="1:5" ht="13.5" thickBot="1">
      <c r="A1234" s="57"/>
      <c r="B1234" s="356"/>
      <c r="C1234" s="357"/>
      <c r="D1234" s="60" t="s">
        <v>155</v>
      </c>
      <c r="E1234" s="61">
        <v>691.27</v>
      </c>
    </row>
    <row r="1235" spans="1:5" ht="13.5" thickBot="1">
      <c r="A1235" s="356"/>
      <c r="B1235" s="358"/>
      <c r="C1235" s="358"/>
      <c r="D1235" s="358"/>
      <c r="E1235" s="357"/>
    </row>
    <row r="1236" spans="1:5" ht="13.5" thickBot="1">
      <c r="A1236" s="57" t="s">
        <v>323</v>
      </c>
      <c r="B1236" s="356" t="s">
        <v>452</v>
      </c>
      <c r="C1236" s="358"/>
      <c r="D1236" s="358"/>
      <c r="E1236" s="357"/>
    </row>
    <row r="1237" spans="1:5" ht="13.5" thickBot="1">
      <c r="A1237" s="356"/>
      <c r="B1237" s="358"/>
      <c r="C1237" s="358"/>
      <c r="D1237" s="358"/>
      <c r="E1237" s="357"/>
    </row>
    <row r="1238" spans="1:5" ht="13.5" thickBot="1">
      <c r="A1238" s="57"/>
      <c r="B1238" s="356"/>
      <c r="C1238" s="357"/>
      <c r="D1238" s="58" t="s">
        <v>145</v>
      </c>
      <c r="E1238" s="59">
        <v>69.14</v>
      </c>
    </row>
    <row r="1239" spans="1:7" ht="13.5" thickBot="1">
      <c r="A1239" s="57"/>
      <c r="B1239" s="356"/>
      <c r="C1239" s="357"/>
      <c r="D1239" s="58" t="s">
        <v>160</v>
      </c>
      <c r="E1239" s="59">
        <v>17.37</v>
      </c>
      <c r="F1239">
        <f>E1239/2.0074</f>
        <v>8.652983959350404</v>
      </c>
      <c r="G1239" s="144">
        <f>F1239*2.1117</f>
        <v>18.27250622696025</v>
      </c>
    </row>
    <row r="1240" spans="1:5" ht="13.5" thickBot="1">
      <c r="A1240" s="63"/>
      <c r="B1240" s="356"/>
      <c r="C1240" s="357"/>
      <c r="D1240" s="60" t="s">
        <v>155</v>
      </c>
      <c r="E1240" s="61">
        <v>86.51</v>
      </c>
    </row>
    <row r="1241" spans="1:5" ht="13.5" thickBot="1">
      <c r="A1241" s="356"/>
      <c r="B1241" s="358"/>
      <c r="C1241" s="358"/>
      <c r="D1241" s="358"/>
      <c r="E1241" s="357"/>
    </row>
    <row r="1242" spans="1:5" ht="13.5" thickBot="1">
      <c r="A1242" s="79"/>
      <c r="B1242" s="356"/>
      <c r="C1242" s="357"/>
      <c r="D1242" s="89" t="s">
        <v>144</v>
      </c>
      <c r="E1242" s="90">
        <v>777.78</v>
      </c>
    </row>
    <row r="1243" spans="1:5" ht="13.5" thickBot="1">
      <c r="A1243" s="356"/>
      <c r="B1243" s="358"/>
      <c r="C1243" s="358"/>
      <c r="D1243" s="358"/>
      <c r="E1243" s="357"/>
    </row>
    <row r="1244" spans="1:7" ht="13.5" thickBot="1">
      <c r="A1244" s="57"/>
      <c r="B1244" s="356"/>
      <c r="C1244" s="357"/>
      <c r="D1244" s="111" t="s">
        <v>423</v>
      </c>
      <c r="E1244" s="59">
        <v>716.37</v>
      </c>
      <c r="F1244">
        <f aca="true" t="shared" si="28" ref="F1244:F1252">E1244/2.0074</f>
        <v>356.86460097638735</v>
      </c>
      <c r="G1244" s="144">
        <f>F1244*2.1117</f>
        <v>753.5909778818371</v>
      </c>
    </row>
    <row r="1245" spans="1:7" ht="13.5" thickBot="1">
      <c r="A1245" s="57"/>
      <c r="B1245" s="356" t="s">
        <v>111</v>
      </c>
      <c r="C1245" s="357"/>
      <c r="D1245" s="58" t="s">
        <v>376</v>
      </c>
      <c r="E1245" s="59">
        <v>21.72</v>
      </c>
      <c r="F1245">
        <f t="shared" si="28"/>
        <v>10.819966125336254</v>
      </c>
      <c r="G1245" s="144">
        <f>F1245*2.1117</f>
        <v>22.848522466872566</v>
      </c>
    </row>
    <row r="1246" spans="1:7" ht="13.5" thickBot="1">
      <c r="A1246" s="57"/>
      <c r="B1246" s="356" t="s">
        <v>121</v>
      </c>
      <c r="C1246" s="357"/>
      <c r="D1246" s="58" t="s">
        <v>406</v>
      </c>
      <c r="E1246" s="59">
        <v>4.34</v>
      </c>
      <c r="F1246">
        <f t="shared" si="28"/>
        <v>2.1620005977881838</v>
      </c>
      <c r="G1246" s="144">
        <f aca="true" t="shared" si="29" ref="G1246:G1305">F1246*2.1117</f>
        <v>4.565496662349307</v>
      </c>
    </row>
    <row r="1247" spans="1:7" ht="13.5" thickBot="1">
      <c r="A1247" s="57" t="s">
        <v>153</v>
      </c>
      <c r="B1247" s="356"/>
      <c r="C1247" s="357"/>
      <c r="D1247" s="58" t="s">
        <v>154</v>
      </c>
      <c r="E1247" s="59">
        <v>3.61</v>
      </c>
      <c r="F1247">
        <f t="shared" si="28"/>
        <v>1.7983461193583739</v>
      </c>
      <c r="G1247" s="144">
        <f t="shared" si="29"/>
        <v>3.797567500249078</v>
      </c>
    </row>
    <row r="1248" spans="1:7" ht="13.5" thickBot="1">
      <c r="A1248" s="57" t="s">
        <v>407</v>
      </c>
      <c r="B1248" s="356"/>
      <c r="C1248" s="357"/>
      <c r="D1248" s="58" t="s">
        <v>369</v>
      </c>
      <c r="E1248" s="59">
        <v>3.61</v>
      </c>
      <c r="F1248">
        <f t="shared" si="28"/>
        <v>1.7983461193583739</v>
      </c>
      <c r="G1248" s="144">
        <f t="shared" si="29"/>
        <v>3.797567500249078</v>
      </c>
    </row>
    <row r="1249" spans="1:7" ht="13.5" thickBot="1">
      <c r="A1249" s="57" t="s">
        <v>408</v>
      </c>
      <c r="B1249" s="356"/>
      <c r="C1249" s="357"/>
      <c r="D1249" s="58" t="s">
        <v>409</v>
      </c>
      <c r="E1249" s="59">
        <v>1.4</v>
      </c>
      <c r="F1249">
        <f t="shared" si="28"/>
        <v>0.6974195476736076</v>
      </c>
      <c r="G1249" s="144">
        <f t="shared" si="29"/>
        <v>1.4727408588223572</v>
      </c>
    </row>
    <row r="1250" spans="1:7" ht="13.5" thickBot="1">
      <c r="A1250" s="57" t="s">
        <v>337</v>
      </c>
      <c r="B1250" s="356"/>
      <c r="C1250" s="357"/>
      <c r="D1250" s="58" t="s">
        <v>410</v>
      </c>
      <c r="E1250" s="59">
        <v>6.98</v>
      </c>
      <c r="F1250">
        <f t="shared" si="28"/>
        <v>3.477134601972701</v>
      </c>
      <c r="G1250" s="144">
        <f t="shared" si="29"/>
        <v>7.342665138985752</v>
      </c>
    </row>
    <row r="1251" spans="1:7" ht="13.5" thickBot="1">
      <c r="A1251" s="57" t="s">
        <v>411</v>
      </c>
      <c r="B1251" s="356"/>
      <c r="C1251" s="357"/>
      <c r="D1251" s="58" t="s">
        <v>412</v>
      </c>
      <c r="E1251" s="59">
        <v>2.79</v>
      </c>
      <c r="F1251">
        <f t="shared" si="28"/>
        <v>1.3898575271495466</v>
      </c>
      <c r="G1251" s="144">
        <f t="shared" si="29"/>
        <v>2.9349621400816974</v>
      </c>
    </row>
    <row r="1252" spans="1:6" ht="13.5" thickBot="1">
      <c r="A1252" s="57"/>
      <c r="B1252" s="356"/>
      <c r="C1252" s="357"/>
      <c r="D1252" s="60" t="s">
        <v>155</v>
      </c>
      <c r="E1252" s="61">
        <v>760.82</v>
      </c>
      <c r="F1252">
        <f t="shared" si="28"/>
        <v>379.00767161502444</v>
      </c>
    </row>
    <row r="1253" spans="1:5" ht="13.5" thickBot="1">
      <c r="A1253" s="356"/>
      <c r="B1253" s="358"/>
      <c r="C1253" s="358"/>
      <c r="D1253" s="358"/>
      <c r="E1253" s="357"/>
    </row>
    <row r="1254" spans="1:5" ht="13.5" thickBot="1">
      <c r="A1254" s="78" t="s">
        <v>323</v>
      </c>
      <c r="B1254" s="356" t="s">
        <v>453</v>
      </c>
      <c r="C1254" s="358"/>
      <c r="D1254" s="358"/>
      <c r="E1254" s="357"/>
    </row>
    <row r="1255" spans="1:5" ht="13.5" thickBot="1">
      <c r="A1255" s="356"/>
      <c r="B1255" s="358"/>
      <c r="C1255" s="358"/>
      <c r="D1255" s="358"/>
      <c r="E1255" s="357"/>
    </row>
    <row r="1256" spans="1:5" ht="13.5" thickBot="1">
      <c r="A1256" s="57"/>
      <c r="B1256" s="356"/>
      <c r="C1256" s="357"/>
      <c r="D1256" s="58" t="s">
        <v>145</v>
      </c>
      <c r="E1256" s="59">
        <v>76.09</v>
      </c>
    </row>
    <row r="1257" spans="1:7" ht="13.5" thickBot="1">
      <c r="A1257" s="57"/>
      <c r="B1257" s="356"/>
      <c r="C1257" s="357"/>
      <c r="D1257" s="58" t="s">
        <v>160</v>
      </c>
      <c r="E1257" s="59">
        <v>17.37</v>
      </c>
      <c r="F1257">
        <f>E1257/2.0074</f>
        <v>8.652983959350404</v>
      </c>
      <c r="G1257" s="144">
        <f t="shared" si="29"/>
        <v>18.27250622696025</v>
      </c>
    </row>
    <row r="1258" spans="1:5" ht="13.5" thickBot="1">
      <c r="A1258" s="63"/>
      <c r="B1258" s="356"/>
      <c r="C1258" s="357"/>
      <c r="D1258" s="60" t="s">
        <v>155</v>
      </c>
      <c r="E1258" s="61">
        <v>93.46</v>
      </c>
    </row>
    <row r="1259" spans="1:5" ht="13.5" thickBot="1">
      <c r="A1259" s="356"/>
      <c r="B1259" s="358"/>
      <c r="C1259" s="358"/>
      <c r="D1259" s="358"/>
      <c r="E1259" s="357"/>
    </row>
    <row r="1260" spans="1:5" ht="13.5" thickBot="1">
      <c r="A1260" s="78"/>
      <c r="B1260" s="356"/>
      <c r="C1260" s="357"/>
      <c r="D1260" s="89" t="s">
        <v>144</v>
      </c>
      <c r="E1260" s="90">
        <v>854.28</v>
      </c>
    </row>
    <row r="1261" spans="1:5" ht="13.5" thickBot="1">
      <c r="A1261" s="356"/>
      <c r="B1261" s="358"/>
      <c r="C1261" s="358"/>
      <c r="D1261" s="358"/>
      <c r="E1261" s="357"/>
    </row>
    <row r="1262" spans="1:7" ht="13.5" thickBot="1">
      <c r="A1262" s="57"/>
      <c r="B1262" s="356"/>
      <c r="C1262" s="357"/>
      <c r="D1262" s="111" t="s">
        <v>424</v>
      </c>
      <c r="E1262" s="59">
        <v>785.92</v>
      </c>
      <c r="F1262">
        <f aca="true" t="shared" si="30" ref="F1262:F1269">E1262/2.0074</f>
        <v>391.51140779117264</v>
      </c>
      <c r="G1262" s="144">
        <f t="shared" si="29"/>
        <v>826.7546398326192</v>
      </c>
    </row>
    <row r="1263" spans="1:7" ht="13.5" thickBot="1">
      <c r="A1263" s="57"/>
      <c r="B1263" s="356" t="s">
        <v>111</v>
      </c>
      <c r="C1263" s="357"/>
      <c r="D1263" s="58" t="s">
        <v>376</v>
      </c>
      <c r="E1263" s="59">
        <v>21.72</v>
      </c>
      <c r="F1263">
        <f t="shared" si="30"/>
        <v>10.819966125336254</v>
      </c>
      <c r="G1263" s="144">
        <f t="shared" si="29"/>
        <v>22.848522466872566</v>
      </c>
    </row>
    <row r="1264" spans="1:7" ht="13.5" thickBot="1">
      <c r="A1264" s="57"/>
      <c r="B1264" s="356" t="s">
        <v>121</v>
      </c>
      <c r="C1264" s="357"/>
      <c r="D1264" s="58" t="s">
        <v>406</v>
      </c>
      <c r="E1264" s="59">
        <v>4.34</v>
      </c>
      <c r="F1264">
        <f t="shared" si="30"/>
        <v>2.1620005977881838</v>
      </c>
      <c r="G1264" s="144">
        <f t="shared" si="29"/>
        <v>4.565496662349307</v>
      </c>
    </row>
    <row r="1265" spans="1:7" ht="13.5" thickBot="1">
      <c r="A1265" s="57" t="s">
        <v>153</v>
      </c>
      <c r="B1265" s="356"/>
      <c r="C1265" s="357"/>
      <c r="D1265" s="58" t="s">
        <v>154</v>
      </c>
      <c r="E1265" s="59">
        <v>3.61</v>
      </c>
      <c r="F1265">
        <f t="shared" si="30"/>
        <v>1.7983461193583739</v>
      </c>
      <c r="G1265" s="144">
        <f t="shared" si="29"/>
        <v>3.797567500249078</v>
      </c>
    </row>
    <row r="1266" spans="1:7" ht="13.5" thickBot="1">
      <c r="A1266" s="57" t="s">
        <v>407</v>
      </c>
      <c r="B1266" s="356"/>
      <c r="C1266" s="357"/>
      <c r="D1266" s="58" t="s">
        <v>369</v>
      </c>
      <c r="E1266" s="59">
        <v>3.61</v>
      </c>
      <c r="F1266">
        <f t="shared" si="30"/>
        <v>1.7983461193583739</v>
      </c>
      <c r="G1266" s="144">
        <f t="shared" si="29"/>
        <v>3.797567500249078</v>
      </c>
    </row>
    <row r="1267" spans="1:7" ht="13.5" thickBot="1">
      <c r="A1267" s="57" t="s">
        <v>408</v>
      </c>
      <c r="B1267" s="356"/>
      <c r="C1267" s="357"/>
      <c r="D1267" s="58" t="s">
        <v>409</v>
      </c>
      <c r="E1267" s="59">
        <v>1.4</v>
      </c>
      <c r="F1267">
        <f t="shared" si="30"/>
        <v>0.6974195476736076</v>
      </c>
      <c r="G1267" s="144">
        <f t="shared" si="29"/>
        <v>1.4727408588223572</v>
      </c>
    </row>
    <row r="1268" spans="1:7" ht="13.5" thickBot="1">
      <c r="A1268" s="57" t="s">
        <v>337</v>
      </c>
      <c r="B1268" s="356"/>
      <c r="C1268" s="357"/>
      <c r="D1268" s="58" t="s">
        <v>410</v>
      </c>
      <c r="E1268" s="59">
        <v>6.98</v>
      </c>
      <c r="F1268">
        <f t="shared" si="30"/>
        <v>3.477134601972701</v>
      </c>
      <c r="G1268" s="144">
        <f t="shared" si="29"/>
        <v>7.342665138985752</v>
      </c>
    </row>
    <row r="1269" spans="1:7" ht="13.5" thickBot="1">
      <c r="A1269" s="57" t="s">
        <v>411</v>
      </c>
      <c r="B1269" s="356"/>
      <c r="C1269" s="357"/>
      <c r="D1269" s="58" t="s">
        <v>412</v>
      </c>
      <c r="E1269" s="59">
        <v>2.79</v>
      </c>
      <c r="F1269">
        <f t="shared" si="30"/>
        <v>1.3898575271495466</v>
      </c>
      <c r="G1269" s="144">
        <f t="shared" si="29"/>
        <v>2.9349621400816974</v>
      </c>
    </row>
    <row r="1270" spans="1:5" ht="13.5" thickBot="1">
      <c r="A1270" s="57"/>
      <c r="B1270" s="356"/>
      <c r="C1270" s="357"/>
      <c r="D1270" s="60" t="s">
        <v>155</v>
      </c>
      <c r="E1270" s="61">
        <v>830.37</v>
      </c>
    </row>
    <row r="1271" spans="1:5" ht="13.5" thickBot="1">
      <c r="A1271" s="356"/>
      <c r="B1271" s="358"/>
      <c r="C1271" s="358"/>
      <c r="D1271" s="358"/>
      <c r="E1271" s="357"/>
    </row>
    <row r="1272" spans="1:5" ht="13.5" thickBot="1">
      <c r="A1272" s="57" t="s">
        <v>323</v>
      </c>
      <c r="B1272" s="356" t="s">
        <v>454</v>
      </c>
      <c r="C1272" s="358"/>
      <c r="D1272" s="358"/>
      <c r="E1272" s="357"/>
    </row>
    <row r="1273" spans="1:5" ht="13.5" thickBot="1">
      <c r="A1273" s="356"/>
      <c r="B1273" s="358"/>
      <c r="C1273" s="358"/>
      <c r="D1273" s="358"/>
      <c r="E1273" s="357"/>
    </row>
    <row r="1274" spans="1:5" ht="13.5" thickBot="1">
      <c r="A1274" s="57"/>
      <c r="B1274" s="356"/>
      <c r="C1274" s="357"/>
      <c r="D1274" s="58" t="s">
        <v>145</v>
      </c>
      <c r="E1274" s="59">
        <v>83.05</v>
      </c>
    </row>
    <row r="1275" spans="1:7" ht="13.5" thickBot="1">
      <c r="A1275" s="57"/>
      <c r="B1275" s="356"/>
      <c r="C1275" s="357"/>
      <c r="D1275" s="58" t="s">
        <v>160</v>
      </c>
      <c r="E1275" s="59">
        <v>17.37</v>
      </c>
      <c r="F1275">
        <f>E1275/2.0074</f>
        <v>8.652983959350404</v>
      </c>
      <c r="G1275" s="144">
        <f t="shared" si="29"/>
        <v>18.27250622696025</v>
      </c>
    </row>
    <row r="1276" spans="1:5" ht="13.5" thickBot="1">
      <c r="A1276" s="63"/>
      <c r="B1276" s="356"/>
      <c r="C1276" s="357"/>
      <c r="D1276" s="60" t="s">
        <v>155</v>
      </c>
      <c r="E1276" s="61">
        <v>100.42</v>
      </c>
    </row>
    <row r="1277" spans="1:5" ht="13.5" thickBot="1">
      <c r="A1277" s="356"/>
      <c r="B1277" s="358"/>
      <c r="C1277" s="358"/>
      <c r="D1277" s="358"/>
      <c r="E1277" s="357"/>
    </row>
    <row r="1278" spans="1:5" ht="13.5" thickBot="1">
      <c r="A1278" s="63"/>
      <c r="B1278" s="356"/>
      <c r="C1278" s="357"/>
      <c r="D1278" s="60" t="s">
        <v>144</v>
      </c>
      <c r="E1278" s="61">
        <v>930.79</v>
      </c>
    </row>
    <row r="1279" spans="1:5" ht="13.5" thickBot="1">
      <c r="A1279" s="402"/>
      <c r="B1279" s="403"/>
      <c r="C1279" s="403"/>
      <c r="D1279" s="403"/>
      <c r="E1279" s="404"/>
    </row>
    <row r="1280" spans="1:7" ht="13.5" thickBot="1">
      <c r="A1280" s="57"/>
      <c r="B1280" s="356"/>
      <c r="C1280" s="357"/>
      <c r="D1280" s="111" t="s">
        <v>425</v>
      </c>
      <c r="E1280" s="59">
        <v>855.47</v>
      </c>
      <c r="F1280">
        <f aca="true" t="shared" si="31" ref="F1280:F1287">E1280/2.0074</f>
        <v>426.15821460595794</v>
      </c>
      <c r="G1280" s="144">
        <f t="shared" si="29"/>
        <v>899.9183017834014</v>
      </c>
    </row>
    <row r="1281" spans="1:7" ht="13.5" thickBot="1">
      <c r="A1281" s="57"/>
      <c r="B1281" s="356" t="s">
        <v>111</v>
      </c>
      <c r="C1281" s="357"/>
      <c r="D1281" s="58" t="s">
        <v>376</v>
      </c>
      <c r="E1281" s="59">
        <v>21.72</v>
      </c>
      <c r="F1281">
        <f t="shared" si="31"/>
        <v>10.819966125336254</v>
      </c>
      <c r="G1281" s="144">
        <f t="shared" si="29"/>
        <v>22.848522466872566</v>
      </c>
    </row>
    <row r="1282" spans="1:7" ht="13.5" thickBot="1">
      <c r="A1282" s="57"/>
      <c r="B1282" s="356" t="s">
        <v>121</v>
      </c>
      <c r="C1282" s="357"/>
      <c r="D1282" s="58" t="s">
        <v>406</v>
      </c>
      <c r="E1282" s="59">
        <v>4.34</v>
      </c>
      <c r="F1282">
        <f t="shared" si="31"/>
        <v>2.1620005977881838</v>
      </c>
      <c r="G1282" s="144">
        <f t="shared" si="29"/>
        <v>4.565496662349307</v>
      </c>
    </row>
    <row r="1283" spans="1:7" ht="13.5" thickBot="1">
      <c r="A1283" s="57" t="s">
        <v>153</v>
      </c>
      <c r="B1283" s="356"/>
      <c r="C1283" s="357"/>
      <c r="D1283" s="58" t="s">
        <v>154</v>
      </c>
      <c r="E1283" s="59">
        <v>3.61</v>
      </c>
      <c r="F1283">
        <f t="shared" si="31"/>
        <v>1.7983461193583739</v>
      </c>
      <c r="G1283" s="144">
        <f t="shared" si="29"/>
        <v>3.797567500249078</v>
      </c>
    </row>
    <row r="1284" spans="1:7" ht="13.5" thickBot="1">
      <c r="A1284" s="57" t="s">
        <v>407</v>
      </c>
      <c r="B1284" s="356"/>
      <c r="C1284" s="357"/>
      <c r="D1284" s="58" t="s">
        <v>369</v>
      </c>
      <c r="E1284" s="59">
        <v>3.61</v>
      </c>
      <c r="F1284">
        <f t="shared" si="31"/>
        <v>1.7983461193583739</v>
      </c>
      <c r="G1284" s="144">
        <f t="shared" si="29"/>
        <v>3.797567500249078</v>
      </c>
    </row>
    <row r="1285" spans="1:7" ht="13.5" thickBot="1">
      <c r="A1285" s="57" t="s">
        <v>408</v>
      </c>
      <c r="B1285" s="356"/>
      <c r="C1285" s="357"/>
      <c r="D1285" s="58" t="s">
        <v>409</v>
      </c>
      <c r="E1285" s="59">
        <v>1.4</v>
      </c>
      <c r="F1285">
        <f t="shared" si="31"/>
        <v>0.6974195476736076</v>
      </c>
      <c r="G1285" s="144">
        <f t="shared" si="29"/>
        <v>1.4727408588223572</v>
      </c>
    </row>
    <row r="1286" spans="1:7" ht="13.5" thickBot="1">
      <c r="A1286" s="57" t="s">
        <v>337</v>
      </c>
      <c r="B1286" s="356"/>
      <c r="C1286" s="357"/>
      <c r="D1286" s="58" t="s">
        <v>410</v>
      </c>
      <c r="E1286" s="59">
        <v>6.98</v>
      </c>
      <c r="F1286">
        <f t="shared" si="31"/>
        <v>3.477134601972701</v>
      </c>
      <c r="G1286" s="144">
        <f t="shared" si="29"/>
        <v>7.342665138985752</v>
      </c>
    </row>
    <row r="1287" spans="1:7" ht="13.5" thickBot="1">
      <c r="A1287" s="57" t="s">
        <v>411</v>
      </c>
      <c r="B1287" s="356"/>
      <c r="C1287" s="357"/>
      <c r="D1287" s="58" t="s">
        <v>412</v>
      </c>
      <c r="E1287" s="59">
        <v>2.79</v>
      </c>
      <c r="F1287">
        <f t="shared" si="31"/>
        <v>1.3898575271495466</v>
      </c>
      <c r="G1287" s="144">
        <f t="shared" si="29"/>
        <v>2.9349621400816974</v>
      </c>
    </row>
    <row r="1288" spans="1:5" ht="13.5" thickBot="1">
      <c r="A1288" s="57"/>
      <c r="B1288" s="356"/>
      <c r="C1288" s="357"/>
      <c r="D1288" s="60" t="s">
        <v>155</v>
      </c>
      <c r="E1288" s="61">
        <v>899.92</v>
      </c>
    </row>
    <row r="1289" spans="1:5" ht="13.5" thickBot="1">
      <c r="A1289" s="356"/>
      <c r="B1289" s="358"/>
      <c r="C1289" s="358"/>
      <c r="D1289" s="358"/>
      <c r="E1289" s="357"/>
    </row>
    <row r="1290" spans="1:5" ht="13.5" thickBot="1">
      <c r="A1290" s="57" t="s">
        <v>323</v>
      </c>
      <c r="B1290" s="356" t="s">
        <v>472</v>
      </c>
      <c r="C1290" s="358"/>
      <c r="D1290" s="358"/>
      <c r="E1290" s="357"/>
    </row>
    <row r="1291" spans="1:5" ht="13.5" thickBot="1">
      <c r="A1291" s="356"/>
      <c r="B1291" s="358"/>
      <c r="C1291" s="358"/>
      <c r="D1291" s="358"/>
      <c r="E1291" s="357"/>
    </row>
    <row r="1292" spans="1:5" ht="13.5" thickBot="1">
      <c r="A1292" s="57"/>
      <c r="B1292" s="356"/>
      <c r="C1292" s="357"/>
      <c r="D1292" s="58" t="s">
        <v>145</v>
      </c>
      <c r="E1292" s="59">
        <v>90</v>
      </c>
    </row>
    <row r="1293" spans="1:7" ht="13.5" thickBot="1">
      <c r="A1293" s="57"/>
      <c r="B1293" s="356"/>
      <c r="C1293" s="357"/>
      <c r="D1293" s="58" t="s">
        <v>160</v>
      </c>
      <c r="E1293" s="59">
        <v>17.37</v>
      </c>
      <c r="F1293">
        <f>E1293/2.0074</f>
        <v>8.652983959350404</v>
      </c>
      <c r="G1293" s="144">
        <f t="shared" si="29"/>
        <v>18.27250622696025</v>
      </c>
    </row>
    <row r="1294" spans="1:5" ht="13.5" thickBot="1">
      <c r="A1294" s="63"/>
      <c r="B1294" s="356"/>
      <c r="C1294" s="357"/>
      <c r="D1294" s="60" t="s">
        <v>155</v>
      </c>
      <c r="E1294" s="61">
        <v>107.37</v>
      </c>
    </row>
    <row r="1295" spans="1:5" ht="13.5" thickBot="1">
      <c r="A1295" s="356"/>
      <c r="B1295" s="358"/>
      <c r="C1295" s="358"/>
      <c r="D1295" s="358"/>
      <c r="E1295" s="357"/>
    </row>
    <row r="1296" spans="1:5" ht="13.5" thickBot="1">
      <c r="A1296" s="78"/>
      <c r="B1296" s="356"/>
      <c r="C1296" s="357"/>
      <c r="D1296" s="60" t="s">
        <v>144</v>
      </c>
      <c r="E1296" s="61">
        <v>1007.29</v>
      </c>
    </row>
    <row r="1297" spans="1:5" ht="13.5" thickBot="1">
      <c r="A1297" s="356"/>
      <c r="B1297" s="358"/>
      <c r="C1297" s="358"/>
      <c r="D1297" s="358"/>
      <c r="E1297" s="357"/>
    </row>
    <row r="1298" spans="1:7" ht="13.5" thickBot="1">
      <c r="A1298" s="57"/>
      <c r="B1298" s="356"/>
      <c r="C1298" s="357"/>
      <c r="D1298" s="111" t="s">
        <v>426</v>
      </c>
      <c r="E1298" s="59">
        <v>925.02</v>
      </c>
      <c r="F1298">
        <f aca="true" t="shared" si="32" ref="F1298:F1305">E1298/2.0074</f>
        <v>460.80502142074323</v>
      </c>
      <c r="G1298" s="144">
        <f t="shared" si="29"/>
        <v>973.0819637341834</v>
      </c>
    </row>
    <row r="1299" spans="1:7" ht="13.5" thickBot="1">
      <c r="A1299" s="57"/>
      <c r="B1299" s="356" t="s">
        <v>111</v>
      </c>
      <c r="C1299" s="357"/>
      <c r="D1299" s="58" t="s">
        <v>376</v>
      </c>
      <c r="E1299" s="59">
        <v>21.72</v>
      </c>
      <c r="F1299">
        <f t="shared" si="32"/>
        <v>10.819966125336254</v>
      </c>
      <c r="G1299" s="144">
        <f t="shared" si="29"/>
        <v>22.848522466872566</v>
      </c>
    </row>
    <row r="1300" spans="1:7" ht="13.5" thickBot="1">
      <c r="A1300" s="57"/>
      <c r="B1300" s="356" t="s">
        <v>121</v>
      </c>
      <c r="C1300" s="357"/>
      <c r="D1300" s="58" t="s">
        <v>406</v>
      </c>
      <c r="E1300" s="59">
        <v>4.34</v>
      </c>
      <c r="F1300">
        <f t="shared" si="32"/>
        <v>2.1620005977881838</v>
      </c>
      <c r="G1300" s="144">
        <f t="shared" si="29"/>
        <v>4.565496662349307</v>
      </c>
    </row>
    <row r="1301" spans="1:7" ht="13.5" thickBot="1">
      <c r="A1301" s="57" t="s">
        <v>153</v>
      </c>
      <c r="B1301" s="356"/>
      <c r="C1301" s="357"/>
      <c r="D1301" s="58" t="s">
        <v>154</v>
      </c>
      <c r="E1301" s="59">
        <v>3.61</v>
      </c>
      <c r="F1301">
        <f t="shared" si="32"/>
        <v>1.7983461193583739</v>
      </c>
      <c r="G1301" s="144">
        <f t="shared" si="29"/>
        <v>3.797567500249078</v>
      </c>
    </row>
    <row r="1302" spans="1:7" ht="13.5" thickBot="1">
      <c r="A1302" s="57" t="s">
        <v>407</v>
      </c>
      <c r="B1302" s="356"/>
      <c r="C1302" s="357"/>
      <c r="D1302" s="58" t="s">
        <v>369</v>
      </c>
      <c r="E1302" s="59">
        <v>3.61</v>
      </c>
      <c r="F1302">
        <f t="shared" si="32"/>
        <v>1.7983461193583739</v>
      </c>
      <c r="G1302" s="144">
        <f t="shared" si="29"/>
        <v>3.797567500249078</v>
      </c>
    </row>
    <row r="1303" spans="1:7" ht="13.5" thickBot="1">
      <c r="A1303" s="57" t="s">
        <v>408</v>
      </c>
      <c r="B1303" s="356"/>
      <c r="C1303" s="357"/>
      <c r="D1303" s="58" t="s">
        <v>409</v>
      </c>
      <c r="E1303" s="59">
        <v>1.4</v>
      </c>
      <c r="F1303">
        <f t="shared" si="32"/>
        <v>0.6974195476736076</v>
      </c>
      <c r="G1303" s="144">
        <f t="shared" si="29"/>
        <v>1.4727408588223572</v>
      </c>
    </row>
    <row r="1304" spans="1:7" ht="13.5" thickBot="1">
      <c r="A1304" s="57" t="s">
        <v>337</v>
      </c>
      <c r="B1304" s="356"/>
      <c r="C1304" s="357"/>
      <c r="D1304" s="58" t="s">
        <v>410</v>
      </c>
      <c r="E1304" s="59">
        <v>6.98</v>
      </c>
      <c r="F1304">
        <f t="shared" si="32"/>
        <v>3.477134601972701</v>
      </c>
      <c r="G1304" s="144">
        <f t="shared" si="29"/>
        <v>7.342665138985752</v>
      </c>
    </row>
    <row r="1305" spans="1:7" ht="13.5" thickBot="1">
      <c r="A1305" s="57" t="s">
        <v>411</v>
      </c>
      <c r="B1305" s="356"/>
      <c r="C1305" s="357"/>
      <c r="D1305" s="58" t="s">
        <v>412</v>
      </c>
      <c r="E1305" s="59">
        <v>2.79</v>
      </c>
      <c r="F1305">
        <f t="shared" si="32"/>
        <v>1.3898575271495466</v>
      </c>
      <c r="G1305" s="144">
        <f t="shared" si="29"/>
        <v>2.9349621400816974</v>
      </c>
    </row>
    <row r="1306" spans="1:5" ht="13.5" thickBot="1">
      <c r="A1306" s="57"/>
      <c r="B1306" s="356"/>
      <c r="C1306" s="357"/>
      <c r="D1306" s="60" t="s">
        <v>155</v>
      </c>
      <c r="E1306" s="61">
        <v>969.47</v>
      </c>
    </row>
    <row r="1307" spans="1:5" ht="13.5" thickBot="1">
      <c r="A1307" s="356"/>
      <c r="B1307" s="358"/>
      <c r="C1307" s="358"/>
      <c r="D1307" s="358"/>
      <c r="E1307" s="357"/>
    </row>
    <row r="1308" spans="1:5" ht="13.5" thickBot="1">
      <c r="A1308" s="57" t="s">
        <v>323</v>
      </c>
      <c r="B1308" s="356" t="s">
        <v>473</v>
      </c>
      <c r="C1308" s="358"/>
      <c r="D1308" s="358"/>
      <c r="E1308" s="357"/>
    </row>
    <row r="1309" spans="1:5" ht="13.5" thickBot="1">
      <c r="A1309" s="356"/>
      <c r="B1309" s="358"/>
      <c r="C1309" s="358"/>
      <c r="D1309" s="358"/>
      <c r="E1309" s="357"/>
    </row>
    <row r="1310" spans="1:5" ht="13.5" thickBot="1">
      <c r="A1310" s="57"/>
      <c r="B1310" s="356"/>
      <c r="C1310" s="357"/>
      <c r="D1310" s="58" t="s">
        <v>145</v>
      </c>
      <c r="E1310" s="59">
        <v>96.95</v>
      </c>
    </row>
    <row r="1311" spans="1:7" ht="13.5" thickBot="1">
      <c r="A1311" s="57"/>
      <c r="B1311" s="356"/>
      <c r="C1311" s="357"/>
      <c r="D1311" s="58" t="s">
        <v>160</v>
      </c>
      <c r="E1311" s="59">
        <v>17.37</v>
      </c>
      <c r="F1311">
        <f>E1311/2.0074</f>
        <v>8.652983959350404</v>
      </c>
      <c r="G1311" s="144">
        <f>F1311*2.1117</f>
        <v>18.27250622696025</v>
      </c>
    </row>
    <row r="1312" spans="1:5" ht="13.5" thickBot="1">
      <c r="A1312" s="63"/>
      <c r="B1312" s="356">
        <v>114.32</v>
      </c>
      <c r="C1312" s="357"/>
      <c r="D1312" s="60" t="s">
        <v>155</v>
      </c>
      <c r="E1312" s="61">
        <v>114.32</v>
      </c>
    </row>
    <row r="1313" spans="1:5" ht="13.5" thickBot="1">
      <c r="A1313" s="356"/>
      <c r="B1313" s="358"/>
      <c r="C1313" s="358"/>
      <c r="D1313" s="358"/>
      <c r="E1313" s="357"/>
    </row>
    <row r="1314" spans="1:5" ht="13.5" thickBot="1">
      <c r="A1314" s="78"/>
      <c r="B1314" s="356"/>
      <c r="C1314" s="357"/>
      <c r="D1314" s="89" t="s">
        <v>144</v>
      </c>
      <c r="E1314" s="114">
        <v>1083.79</v>
      </c>
    </row>
    <row r="1315" spans="1:5" ht="13.5" thickBot="1">
      <c r="A1315" s="356"/>
      <c r="B1315" s="358"/>
      <c r="C1315" s="358"/>
      <c r="D1315" s="358"/>
      <c r="E1315" s="357"/>
    </row>
    <row r="1316" spans="1:7" ht="13.5" thickBot="1">
      <c r="A1316" s="57"/>
      <c r="B1316" s="356"/>
      <c r="C1316" s="357"/>
      <c r="D1316" s="111" t="s">
        <v>194</v>
      </c>
      <c r="E1316" s="59">
        <v>994.57</v>
      </c>
      <c r="F1316">
        <f aca="true" t="shared" si="33" ref="F1316:F1323">E1316/2.0074</f>
        <v>495.4518282355285</v>
      </c>
      <c r="G1316" s="144">
        <f aca="true" t="shared" si="34" ref="G1316:G1323">F1316*2.1117</f>
        <v>1046.2456256849655</v>
      </c>
    </row>
    <row r="1317" spans="1:7" ht="13.5" thickBot="1">
      <c r="A1317" s="57"/>
      <c r="B1317" s="356" t="s">
        <v>111</v>
      </c>
      <c r="C1317" s="357"/>
      <c r="D1317" s="58" t="s">
        <v>376</v>
      </c>
      <c r="E1317" s="59">
        <v>21.72</v>
      </c>
      <c r="F1317">
        <f t="shared" si="33"/>
        <v>10.819966125336254</v>
      </c>
      <c r="G1317" s="144">
        <f t="shared" si="34"/>
        <v>22.848522466872566</v>
      </c>
    </row>
    <row r="1318" spans="1:7" ht="13.5" thickBot="1">
      <c r="A1318" s="57"/>
      <c r="B1318" s="356" t="s">
        <v>121</v>
      </c>
      <c r="C1318" s="357"/>
      <c r="D1318" s="58" t="s">
        <v>406</v>
      </c>
      <c r="E1318" s="59">
        <v>4.34</v>
      </c>
      <c r="F1318">
        <f t="shared" si="33"/>
        <v>2.1620005977881838</v>
      </c>
      <c r="G1318" s="144">
        <f t="shared" si="34"/>
        <v>4.565496662349307</v>
      </c>
    </row>
    <row r="1319" spans="1:7" ht="13.5" thickBot="1">
      <c r="A1319" s="57" t="s">
        <v>153</v>
      </c>
      <c r="B1319" s="356"/>
      <c r="C1319" s="357"/>
      <c r="D1319" s="58" t="s">
        <v>154</v>
      </c>
      <c r="E1319" s="59">
        <v>3.61</v>
      </c>
      <c r="F1319">
        <f t="shared" si="33"/>
        <v>1.7983461193583739</v>
      </c>
      <c r="G1319" s="144">
        <f t="shared" si="34"/>
        <v>3.797567500249078</v>
      </c>
    </row>
    <row r="1320" spans="1:7" ht="13.5" thickBot="1">
      <c r="A1320" s="57" t="s">
        <v>407</v>
      </c>
      <c r="B1320" s="356"/>
      <c r="C1320" s="357"/>
      <c r="D1320" s="58" t="s">
        <v>369</v>
      </c>
      <c r="E1320" s="59">
        <v>3.61</v>
      </c>
      <c r="F1320">
        <f t="shared" si="33"/>
        <v>1.7983461193583739</v>
      </c>
      <c r="G1320" s="144">
        <f t="shared" si="34"/>
        <v>3.797567500249078</v>
      </c>
    </row>
    <row r="1321" spans="1:7" ht="13.5" thickBot="1">
      <c r="A1321" s="57" t="s">
        <v>408</v>
      </c>
      <c r="B1321" s="356"/>
      <c r="C1321" s="357"/>
      <c r="D1321" s="58" t="s">
        <v>409</v>
      </c>
      <c r="E1321" s="59">
        <v>1.4</v>
      </c>
      <c r="F1321">
        <f t="shared" si="33"/>
        <v>0.6974195476736076</v>
      </c>
      <c r="G1321" s="144">
        <f t="shared" si="34"/>
        <v>1.4727408588223572</v>
      </c>
    </row>
    <row r="1322" spans="1:7" ht="13.5" thickBot="1">
      <c r="A1322" s="57" t="s">
        <v>337</v>
      </c>
      <c r="B1322" s="356"/>
      <c r="C1322" s="357"/>
      <c r="D1322" s="58" t="s">
        <v>410</v>
      </c>
      <c r="E1322" s="59">
        <v>6.98</v>
      </c>
      <c r="F1322">
        <f t="shared" si="33"/>
        <v>3.477134601972701</v>
      </c>
      <c r="G1322" s="144">
        <f t="shared" si="34"/>
        <v>7.342665138985752</v>
      </c>
    </row>
    <row r="1323" spans="1:7" ht="13.5" thickBot="1">
      <c r="A1323" s="57" t="s">
        <v>411</v>
      </c>
      <c r="B1323" s="356"/>
      <c r="C1323" s="357"/>
      <c r="D1323" s="58" t="s">
        <v>412</v>
      </c>
      <c r="E1323" s="59">
        <v>2.79</v>
      </c>
      <c r="F1323">
        <f t="shared" si="33"/>
        <v>1.3898575271495466</v>
      </c>
      <c r="G1323" s="144">
        <f t="shared" si="34"/>
        <v>2.9349621400816974</v>
      </c>
    </row>
    <row r="1324" spans="1:5" ht="13.5" thickBot="1">
      <c r="A1324" s="57"/>
      <c r="B1324" s="356"/>
      <c r="C1324" s="357"/>
      <c r="D1324" s="60" t="s">
        <v>155</v>
      </c>
      <c r="E1324" s="61">
        <v>1039.02</v>
      </c>
    </row>
    <row r="1325" spans="1:5" ht="13.5" thickBot="1">
      <c r="A1325" s="356"/>
      <c r="B1325" s="358"/>
      <c r="C1325" s="358"/>
      <c r="D1325" s="358"/>
      <c r="E1325" s="357"/>
    </row>
    <row r="1326" spans="1:5" ht="13.5" thickBot="1">
      <c r="A1326" s="57" t="s">
        <v>323</v>
      </c>
      <c r="B1326" s="356" t="s">
        <v>474</v>
      </c>
      <c r="C1326" s="358"/>
      <c r="D1326" s="358"/>
      <c r="E1326" s="357"/>
    </row>
    <row r="1327" spans="1:5" ht="13.5" thickBot="1">
      <c r="A1327" s="356"/>
      <c r="B1327" s="358"/>
      <c r="C1327" s="358"/>
      <c r="D1327" s="358"/>
      <c r="E1327" s="357"/>
    </row>
    <row r="1328" spans="1:5" ht="13.5" thickBot="1">
      <c r="A1328" s="57"/>
      <c r="B1328" s="356"/>
      <c r="C1328" s="357"/>
      <c r="D1328" s="58" t="s">
        <v>145</v>
      </c>
      <c r="E1328" s="59">
        <v>103.9</v>
      </c>
    </row>
    <row r="1329" spans="1:7" ht="13.5" thickBot="1">
      <c r="A1329" s="57"/>
      <c r="B1329" s="356"/>
      <c r="C1329" s="357"/>
      <c r="D1329" s="58" t="s">
        <v>160</v>
      </c>
      <c r="E1329" s="59">
        <v>17.37</v>
      </c>
      <c r="F1329">
        <f>E1329/2.0074</f>
        <v>8.652983959350404</v>
      </c>
      <c r="G1329" s="144">
        <f>F1329*2.1117</f>
        <v>18.27250622696025</v>
      </c>
    </row>
    <row r="1330" spans="1:5" ht="13.5" thickBot="1">
      <c r="A1330" s="63"/>
      <c r="B1330" s="356"/>
      <c r="C1330" s="357"/>
      <c r="D1330" s="60" t="s">
        <v>155</v>
      </c>
      <c r="E1330" s="61">
        <v>121.27</v>
      </c>
    </row>
    <row r="1331" spans="1:5" ht="13.5" thickBot="1">
      <c r="A1331" s="356"/>
      <c r="B1331" s="358"/>
      <c r="C1331" s="358"/>
      <c r="D1331" s="358"/>
      <c r="E1331" s="357"/>
    </row>
    <row r="1332" spans="1:5" ht="13.5" thickBot="1">
      <c r="A1332" s="63"/>
      <c r="B1332" s="356"/>
      <c r="C1332" s="357"/>
      <c r="D1332" s="60" t="s">
        <v>144</v>
      </c>
      <c r="E1332" s="61">
        <v>1160.29</v>
      </c>
    </row>
    <row r="1333" spans="1:5" ht="13.5" thickBot="1">
      <c r="A1333" s="402"/>
      <c r="B1333" s="403"/>
      <c r="C1333" s="403"/>
      <c r="D1333" s="403"/>
      <c r="E1333" s="404"/>
    </row>
    <row r="1334" spans="1:7" ht="13.5" thickBot="1">
      <c r="A1334" s="57"/>
      <c r="B1334" s="356"/>
      <c r="C1334" s="357"/>
      <c r="D1334" s="111" t="s">
        <v>195</v>
      </c>
      <c r="E1334" s="59">
        <v>1064.12</v>
      </c>
      <c r="F1334">
        <f aca="true" t="shared" si="35" ref="F1334:F1341">E1334/2.0074</f>
        <v>530.0986350503138</v>
      </c>
      <c r="G1334" s="144">
        <f aca="true" t="shared" si="36" ref="G1334:G1341">F1334*2.1117</f>
        <v>1119.4092876357474</v>
      </c>
    </row>
    <row r="1335" spans="1:8" ht="13.5" thickBot="1">
      <c r="A1335" s="57"/>
      <c r="B1335" s="356" t="s">
        <v>111</v>
      </c>
      <c r="C1335" s="357"/>
      <c r="D1335" s="58" t="s">
        <v>376</v>
      </c>
      <c r="E1335" s="59">
        <v>21.72</v>
      </c>
      <c r="F1335">
        <f t="shared" si="35"/>
        <v>10.819966125336254</v>
      </c>
      <c r="G1335" s="144">
        <f t="shared" si="36"/>
        <v>22.848522466872566</v>
      </c>
      <c r="H1335" s="115"/>
    </row>
    <row r="1336" spans="1:7" ht="13.5" thickBot="1">
      <c r="A1336" s="57"/>
      <c r="B1336" s="356" t="s">
        <v>121</v>
      </c>
      <c r="C1336" s="357"/>
      <c r="D1336" s="58" t="s">
        <v>406</v>
      </c>
      <c r="E1336" s="59">
        <v>4.34</v>
      </c>
      <c r="F1336">
        <f t="shared" si="35"/>
        <v>2.1620005977881838</v>
      </c>
      <c r="G1336" s="144">
        <f t="shared" si="36"/>
        <v>4.565496662349307</v>
      </c>
    </row>
    <row r="1337" spans="1:7" ht="13.5" thickBot="1">
      <c r="A1337" s="57" t="s">
        <v>153</v>
      </c>
      <c r="B1337" s="356"/>
      <c r="C1337" s="357"/>
      <c r="D1337" s="58" t="s">
        <v>154</v>
      </c>
      <c r="E1337" s="59">
        <v>3.61</v>
      </c>
      <c r="F1337">
        <f t="shared" si="35"/>
        <v>1.7983461193583739</v>
      </c>
      <c r="G1337" s="144">
        <f t="shared" si="36"/>
        <v>3.797567500249078</v>
      </c>
    </row>
    <row r="1338" spans="1:7" ht="13.5" thickBot="1">
      <c r="A1338" s="57" t="s">
        <v>407</v>
      </c>
      <c r="B1338" s="356"/>
      <c r="C1338" s="357"/>
      <c r="D1338" s="58" t="s">
        <v>369</v>
      </c>
      <c r="E1338" s="59">
        <v>3.61</v>
      </c>
      <c r="F1338">
        <f t="shared" si="35"/>
        <v>1.7983461193583739</v>
      </c>
      <c r="G1338" s="144">
        <f t="shared" si="36"/>
        <v>3.797567500249078</v>
      </c>
    </row>
    <row r="1339" spans="1:7" ht="13.5" thickBot="1">
      <c r="A1339" s="57" t="s">
        <v>408</v>
      </c>
      <c r="B1339" s="356"/>
      <c r="C1339" s="357"/>
      <c r="D1339" s="58" t="s">
        <v>409</v>
      </c>
      <c r="E1339" s="59">
        <v>1.4</v>
      </c>
      <c r="F1339">
        <f t="shared" si="35"/>
        <v>0.6974195476736076</v>
      </c>
      <c r="G1339" s="144">
        <f t="shared" si="36"/>
        <v>1.4727408588223572</v>
      </c>
    </row>
    <row r="1340" spans="1:7" ht="13.5" thickBot="1">
      <c r="A1340" s="57" t="s">
        <v>337</v>
      </c>
      <c r="B1340" s="356"/>
      <c r="C1340" s="357"/>
      <c r="D1340" s="58" t="s">
        <v>410</v>
      </c>
      <c r="E1340" s="59">
        <v>6.98</v>
      </c>
      <c r="F1340">
        <f t="shared" si="35"/>
        <v>3.477134601972701</v>
      </c>
      <c r="G1340" s="144">
        <f t="shared" si="36"/>
        <v>7.342665138985752</v>
      </c>
    </row>
    <row r="1341" spans="1:7" ht="13.5" thickBot="1">
      <c r="A1341" s="57" t="s">
        <v>411</v>
      </c>
      <c r="B1341" s="356"/>
      <c r="C1341" s="357"/>
      <c r="D1341" s="58" t="s">
        <v>412</v>
      </c>
      <c r="E1341" s="59">
        <v>2.79</v>
      </c>
      <c r="F1341">
        <f t="shared" si="35"/>
        <v>1.3898575271495466</v>
      </c>
      <c r="G1341" s="144">
        <f t="shared" si="36"/>
        <v>2.9349621400816974</v>
      </c>
    </row>
    <row r="1342" spans="1:5" ht="13.5" thickBot="1">
      <c r="A1342" s="57"/>
      <c r="B1342" s="356"/>
      <c r="C1342" s="357"/>
      <c r="D1342" s="60" t="s">
        <v>155</v>
      </c>
      <c r="E1342" s="61">
        <v>1108.57</v>
      </c>
    </row>
    <row r="1343" spans="1:5" ht="13.5" thickBot="1">
      <c r="A1343" s="356"/>
      <c r="B1343" s="358"/>
      <c r="C1343" s="358"/>
      <c r="D1343" s="358"/>
      <c r="E1343" s="357"/>
    </row>
    <row r="1344" spans="1:5" ht="13.5" thickBot="1">
      <c r="A1344" s="57" t="s">
        <v>323</v>
      </c>
      <c r="B1344" s="356" t="s">
        <v>475</v>
      </c>
      <c r="C1344" s="358"/>
      <c r="D1344" s="358"/>
      <c r="E1344" s="357"/>
    </row>
    <row r="1345" spans="1:5" ht="13.5" thickBot="1">
      <c r="A1345" s="356"/>
      <c r="B1345" s="358"/>
      <c r="C1345" s="358"/>
      <c r="D1345" s="358"/>
      <c r="E1345" s="357"/>
    </row>
    <row r="1346" spans="1:5" ht="13.5" thickBot="1">
      <c r="A1346" s="57"/>
      <c r="B1346" s="356"/>
      <c r="C1346" s="357"/>
      <c r="D1346" s="58" t="s">
        <v>145</v>
      </c>
      <c r="E1346" s="59">
        <v>110.86</v>
      </c>
    </row>
    <row r="1347" spans="1:7" ht="13.5" thickBot="1">
      <c r="A1347" s="57"/>
      <c r="B1347" s="356"/>
      <c r="C1347" s="357"/>
      <c r="D1347" s="58" t="s">
        <v>160</v>
      </c>
      <c r="E1347" s="59">
        <v>17.37</v>
      </c>
      <c r="F1347">
        <f>E1347/2.0074</f>
        <v>8.652983959350404</v>
      </c>
      <c r="G1347" s="144">
        <f>F1347*2.1117</f>
        <v>18.27250622696025</v>
      </c>
    </row>
    <row r="1348" spans="1:5" ht="13.5" thickBot="1">
      <c r="A1348" s="63"/>
      <c r="B1348" s="356"/>
      <c r="C1348" s="357"/>
      <c r="D1348" s="60" t="s">
        <v>144</v>
      </c>
      <c r="E1348" s="61">
        <v>128.23</v>
      </c>
    </row>
    <row r="1349" spans="1:5" ht="13.5" thickBot="1">
      <c r="A1349" s="356"/>
      <c r="B1349" s="358"/>
      <c r="C1349" s="358"/>
      <c r="D1349" s="358"/>
      <c r="E1349" s="357"/>
    </row>
    <row r="1350" spans="1:5" ht="13.5" thickBot="1">
      <c r="A1350" s="78"/>
      <c r="B1350" s="356"/>
      <c r="C1350" s="357"/>
      <c r="D1350" s="89" t="s">
        <v>144</v>
      </c>
      <c r="E1350" s="116" t="s">
        <v>476</v>
      </c>
    </row>
    <row r="1351" spans="1:5" ht="13.5" thickBot="1">
      <c r="A1351" s="356"/>
      <c r="B1351" s="358"/>
      <c r="C1351" s="358"/>
      <c r="D1351" s="358"/>
      <c r="E1351" s="357"/>
    </row>
    <row r="1352" spans="1:7" ht="13.5" thickBot="1">
      <c r="A1352" s="57"/>
      <c r="B1352" s="356"/>
      <c r="C1352" s="357"/>
      <c r="D1352" s="111" t="s">
        <v>427</v>
      </c>
      <c r="E1352" s="59">
        <v>1117.15</v>
      </c>
      <c r="F1352">
        <f aca="true" t="shared" si="37" ref="F1352:F1359">E1352/2.0074</f>
        <v>556.5158912025506</v>
      </c>
      <c r="G1352" s="144">
        <v>1175.2</v>
      </c>
    </row>
    <row r="1353" spans="1:7" ht="13.5" thickBot="1">
      <c r="A1353" s="57"/>
      <c r="B1353" s="356" t="s">
        <v>111</v>
      </c>
      <c r="C1353" s="357"/>
      <c r="D1353" s="58" t="s">
        <v>376</v>
      </c>
      <c r="E1353" s="59">
        <v>21.72</v>
      </c>
      <c r="F1353">
        <f t="shared" si="37"/>
        <v>10.819966125336254</v>
      </c>
      <c r="G1353" s="144">
        <f aca="true" t="shared" si="38" ref="G1353:G1359">F1353*2.1117</f>
        <v>22.848522466872566</v>
      </c>
    </row>
    <row r="1354" spans="1:7" ht="13.5" thickBot="1">
      <c r="A1354" s="57"/>
      <c r="B1354" s="356" t="s">
        <v>121</v>
      </c>
      <c r="C1354" s="357"/>
      <c r="D1354" s="58" t="s">
        <v>406</v>
      </c>
      <c r="E1354" s="59">
        <v>4.34</v>
      </c>
      <c r="F1354">
        <f t="shared" si="37"/>
        <v>2.1620005977881838</v>
      </c>
      <c r="G1354" s="144">
        <f t="shared" si="38"/>
        <v>4.565496662349307</v>
      </c>
    </row>
    <row r="1355" spans="1:7" ht="13.5" thickBot="1">
      <c r="A1355" s="57" t="s">
        <v>153</v>
      </c>
      <c r="B1355" s="356"/>
      <c r="C1355" s="357"/>
      <c r="D1355" s="58" t="s">
        <v>154</v>
      </c>
      <c r="E1355" s="59">
        <v>3.61</v>
      </c>
      <c r="F1355">
        <f t="shared" si="37"/>
        <v>1.7983461193583739</v>
      </c>
      <c r="G1355" s="144">
        <f t="shared" si="38"/>
        <v>3.797567500249078</v>
      </c>
    </row>
    <row r="1356" spans="1:7" ht="13.5" thickBot="1">
      <c r="A1356" s="57" t="s">
        <v>407</v>
      </c>
      <c r="B1356" s="356"/>
      <c r="C1356" s="357"/>
      <c r="D1356" s="58" t="s">
        <v>369</v>
      </c>
      <c r="E1356" s="59">
        <v>3.61</v>
      </c>
      <c r="F1356">
        <f t="shared" si="37"/>
        <v>1.7983461193583739</v>
      </c>
      <c r="G1356" s="144">
        <f t="shared" si="38"/>
        <v>3.797567500249078</v>
      </c>
    </row>
    <row r="1357" spans="1:7" ht="13.5" thickBot="1">
      <c r="A1357" s="57" t="s">
        <v>408</v>
      </c>
      <c r="B1357" s="356"/>
      <c r="C1357" s="357"/>
      <c r="D1357" s="58" t="s">
        <v>409</v>
      </c>
      <c r="E1357" s="59">
        <v>1.4</v>
      </c>
      <c r="F1357">
        <f t="shared" si="37"/>
        <v>0.6974195476736076</v>
      </c>
      <c r="G1357" s="144">
        <f t="shared" si="38"/>
        <v>1.4727408588223572</v>
      </c>
    </row>
    <row r="1358" spans="1:7" ht="13.5" thickBot="1">
      <c r="A1358" s="57" t="s">
        <v>337</v>
      </c>
      <c r="B1358" s="356"/>
      <c r="C1358" s="357"/>
      <c r="D1358" s="58" t="s">
        <v>410</v>
      </c>
      <c r="E1358" s="59">
        <v>6.98</v>
      </c>
      <c r="F1358">
        <f t="shared" si="37"/>
        <v>3.477134601972701</v>
      </c>
      <c r="G1358" s="144">
        <f t="shared" si="38"/>
        <v>7.342665138985752</v>
      </c>
    </row>
    <row r="1359" spans="1:7" ht="13.5" thickBot="1">
      <c r="A1359" s="57" t="s">
        <v>411</v>
      </c>
      <c r="B1359" s="356"/>
      <c r="C1359" s="357"/>
      <c r="D1359" s="58" t="s">
        <v>412</v>
      </c>
      <c r="E1359" s="59">
        <v>2.79</v>
      </c>
      <c r="F1359">
        <f t="shared" si="37"/>
        <v>1.3898575271495466</v>
      </c>
      <c r="G1359" s="144">
        <f t="shared" si="38"/>
        <v>2.9349621400816974</v>
      </c>
    </row>
    <row r="1360" spans="1:5" ht="13.5" thickBot="1">
      <c r="A1360" s="57"/>
      <c r="B1360" s="356"/>
      <c r="C1360" s="357"/>
      <c r="D1360" s="60" t="s">
        <v>155</v>
      </c>
      <c r="E1360" s="61">
        <f>SUM(E1352:E1359)</f>
        <v>1161.6</v>
      </c>
    </row>
    <row r="1361" spans="1:5" ht="13.5" thickBot="1">
      <c r="A1361" s="356"/>
      <c r="B1361" s="358"/>
      <c r="C1361" s="358"/>
      <c r="D1361" s="358"/>
      <c r="E1361" s="357"/>
    </row>
    <row r="1362" spans="1:5" ht="13.5" thickBot="1">
      <c r="A1362" s="57" t="s">
        <v>323</v>
      </c>
      <c r="B1362" s="356" t="s">
        <v>477</v>
      </c>
      <c r="C1362" s="358"/>
      <c r="D1362" s="358"/>
      <c r="E1362" s="357"/>
    </row>
    <row r="1363" spans="1:5" ht="13.5" thickBot="1">
      <c r="A1363" s="356"/>
      <c r="B1363" s="358"/>
      <c r="C1363" s="358"/>
      <c r="D1363" s="358"/>
      <c r="E1363" s="357"/>
    </row>
    <row r="1364" spans="1:5" ht="13.5" thickBot="1">
      <c r="A1364" s="57"/>
      <c r="B1364" s="356"/>
      <c r="C1364" s="357"/>
      <c r="D1364" s="58" t="s">
        <v>145</v>
      </c>
      <c r="E1364" s="59">
        <v>116.16</v>
      </c>
    </row>
    <row r="1365" spans="1:7" ht="13.5" thickBot="1">
      <c r="A1365" s="57"/>
      <c r="B1365" s="356"/>
      <c r="C1365" s="357"/>
      <c r="D1365" s="58" t="s">
        <v>160</v>
      </c>
      <c r="E1365" s="59">
        <v>17.37</v>
      </c>
      <c r="F1365">
        <f>E1365/2.0074</f>
        <v>8.652983959350404</v>
      </c>
      <c r="G1365" s="144">
        <f>F1365*2.1117</f>
        <v>18.27250622696025</v>
      </c>
    </row>
    <row r="1366" spans="1:5" ht="13.5" thickBot="1">
      <c r="A1366" s="63"/>
      <c r="B1366" s="356"/>
      <c r="C1366" s="357"/>
      <c r="D1366" s="60" t="s">
        <v>155</v>
      </c>
      <c r="E1366" s="61">
        <v>133.53</v>
      </c>
    </row>
    <row r="1367" spans="1:5" ht="13.5" thickBot="1">
      <c r="A1367" s="356"/>
      <c r="B1367" s="358"/>
      <c r="C1367" s="358"/>
      <c r="D1367" s="358"/>
      <c r="E1367" s="357"/>
    </row>
    <row r="1368" spans="1:5" ht="13.5" thickBot="1">
      <c r="A1368" s="63"/>
      <c r="B1368" s="356"/>
      <c r="C1368" s="357"/>
      <c r="D1368" s="60" t="s">
        <v>144</v>
      </c>
      <c r="E1368" s="61">
        <v>1295.13</v>
      </c>
    </row>
    <row r="1369" spans="1:5" ht="13.5" thickBot="1">
      <c r="A1369" s="356"/>
      <c r="B1369" s="358"/>
      <c r="C1369" s="358"/>
      <c r="D1369" s="358"/>
      <c r="E1369" s="357"/>
    </row>
    <row r="1370" spans="1:5" ht="13.5" thickBot="1">
      <c r="A1370" s="371" t="s">
        <v>428</v>
      </c>
      <c r="B1370" s="372"/>
      <c r="C1370" s="372"/>
      <c r="D1370" s="372"/>
      <c r="E1370" s="373"/>
    </row>
    <row r="1371" spans="1:7" ht="13.5" thickBot="1">
      <c r="A1371" s="57"/>
      <c r="B1371" s="356" t="s">
        <v>111</v>
      </c>
      <c r="C1371" s="357"/>
      <c r="D1371" s="58" t="s">
        <v>429</v>
      </c>
      <c r="E1371" s="59">
        <v>21.72</v>
      </c>
      <c r="F1371">
        <f aca="true" t="shared" si="39" ref="F1371:F1377">E1371/2.0074</f>
        <v>10.819966125336254</v>
      </c>
      <c r="G1371" s="144">
        <f aca="true" t="shared" si="40" ref="G1371:G1377">F1371*2.1117</f>
        <v>22.848522466872566</v>
      </c>
    </row>
    <row r="1372" spans="1:7" ht="13.5" thickBot="1">
      <c r="A1372" s="57"/>
      <c r="B1372" s="356" t="s">
        <v>121</v>
      </c>
      <c r="C1372" s="357"/>
      <c r="D1372" s="58" t="s">
        <v>406</v>
      </c>
      <c r="E1372" s="59">
        <v>4.34</v>
      </c>
      <c r="F1372">
        <f t="shared" si="39"/>
        <v>2.1620005977881838</v>
      </c>
      <c r="G1372" s="144">
        <f t="shared" si="40"/>
        <v>4.565496662349307</v>
      </c>
    </row>
    <row r="1373" spans="1:7" ht="13.5" thickBot="1">
      <c r="A1373" s="57" t="s">
        <v>153</v>
      </c>
      <c r="B1373" s="356"/>
      <c r="C1373" s="357"/>
      <c r="D1373" s="58" t="s">
        <v>154</v>
      </c>
      <c r="E1373" s="59">
        <v>3.61</v>
      </c>
      <c r="F1373">
        <f t="shared" si="39"/>
        <v>1.7983461193583739</v>
      </c>
      <c r="G1373" s="144">
        <f t="shared" si="40"/>
        <v>3.797567500249078</v>
      </c>
    </row>
    <row r="1374" spans="1:7" ht="13.5" thickBot="1">
      <c r="A1374" s="57" t="s">
        <v>407</v>
      </c>
      <c r="B1374" s="356"/>
      <c r="C1374" s="357"/>
      <c r="D1374" s="58" t="s">
        <v>369</v>
      </c>
      <c r="E1374" s="59">
        <v>3.61</v>
      </c>
      <c r="F1374">
        <f t="shared" si="39"/>
        <v>1.7983461193583739</v>
      </c>
      <c r="G1374" s="144">
        <f t="shared" si="40"/>
        <v>3.797567500249078</v>
      </c>
    </row>
    <row r="1375" spans="1:7" ht="13.5" thickBot="1">
      <c r="A1375" s="57" t="s">
        <v>408</v>
      </c>
      <c r="B1375" s="356"/>
      <c r="C1375" s="357"/>
      <c r="D1375" s="58" t="s">
        <v>409</v>
      </c>
      <c r="E1375" s="59">
        <v>1.4</v>
      </c>
      <c r="F1375">
        <f t="shared" si="39"/>
        <v>0.6974195476736076</v>
      </c>
      <c r="G1375" s="144">
        <f t="shared" si="40"/>
        <v>1.4727408588223572</v>
      </c>
    </row>
    <row r="1376" spans="1:7" ht="13.5" thickBot="1">
      <c r="A1376" s="57" t="s">
        <v>337</v>
      </c>
      <c r="B1376" s="356"/>
      <c r="C1376" s="357"/>
      <c r="D1376" s="58" t="s">
        <v>410</v>
      </c>
      <c r="E1376" s="59">
        <v>6.98</v>
      </c>
      <c r="F1376">
        <f t="shared" si="39"/>
        <v>3.477134601972701</v>
      </c>
      <c r="G1376" s="144">
        <f t="shared" si="40"/>
        <v>7.342665138985752</v>
      </c>
    </row>
    <row r="1377" spans="1:7" ht="13.5" thickBot="1">
      <c r="A1377" s="57" t="s">
        <v>411</v>
      </c>
      <c r="B1377" s="356"/>
      <c r="C1377" s="357"/>
      <c r="D1377" s="58" t="s">
        <v>412</v>
      </c>
      <c r="E1377" s="59">
        <v>2.79</v>
      </c>
      <c r="F1377">
        <f t="shared" si="39"/>
        <v>1.3898575271495466</v>
      </c>
      <c r="G1377" s="144">
        <f t="shared" si="40"/>
        <v>2.9349621400816974</v>
      </c>
    </row>
    <row r="1378" spans="1:5" ht="13.5" thickBot="1">
      <c r="A1378" s="57"/>
      <c r="B1378" s="356"/>
      <c r="C1378" s="357"/>
      <c r="D1378" s="60" t="s">
        <v>155</v>
      </c>
      <c r="E1378" s="61">
        <v>44.45</v>
      </c>
    </row>
    <row r="1379" spans="1:5" ht="13.5" thickBot="1">
      <c r="A1379" s="356"/>
      <c r="B1379" s="358"/>
      <c r="C1379" s="358"/>
      <c r="D1379" s="358"/>
      <c r="E1379" s="357"/>
    </row>
    <row r="1380" spans="1:5" ht="13.5" thickBot="1">
      <c r="A1380" s="57" t="s">
        <v>323</v>
      </c>
      <c r="B1380" s="356" t="s">
        <v>478</v>
      </c>
      <c r="C1380" s="358"/>
      <c r="D1380" s="358"/>
      <c r="E1380" s="357"/>
    </row>
    <row r="1381" spans="1:5" ht="13.5" thickBot="1">
      <c r="A1381" s="356"/>
      <c r="B1381" s="358"/>
      <c r="C1381" s="358"/>
      <c r="D1381" s="358"/>
      <c r="E1381" s="357"/>
    </row>
    <row r="1382" spans="1:5" ht="13.5" thickBot="1">
      <c r="A1382" s="57"/>
      <c r="B1382" s="356"/>
      <c r="C1382" s="357"/>
      <c r="D1382" s="58" t="s">
        <v>145</v>
      </c>
      <c r="E1382" s="59">
        <v>4.45</v>
      </c>
    </row>
    <row r="1383" spans="1:7" ht="13.5" thickBot="1">
      <c r="A1383" s="57"/>
      <c r="B1383" s="356"/>
      <c r="C1383" s="357"/>
      <c r="D1383" s="58" t="s">
        <v>160</v>
      </c>
      <c r="E1383" s="59">
        <v>5.21</v>
      </c>
      <c r="F1383">
        <f>E1383/2.0074</f>
        <v>2.595397030985354</v>
      </c>
      <c r="G1383" s="144">
        <f>F1383*2.1117</f>
        <v>5.480699910331772</v>
      </c>
    </row>
    <row r="1384" spans="1:5" ht="13.5" thickBot="1">
      <c r="A1384" s="63"/>
      <c r="B1384" s="356"/>
      <c r="C1384" s="357"/>
      <c r="D1384" s="60" t="s">
        <v>155</v>
      </c>
      <c r="E1384" s="61">
        <v>9.66</v>
      </c>
    </row>
    <row r="1385" spans="1:5" ht="13.5" thickBot="1">
      <c r="A1385" s="356"/>
      <c r="B1385" s="358"/>
      <c r="C1385" s="358"/>
      <c r="D1385" s="358"/>
      <c r="E1385" s="357"/>
    </row>
    <row r="1386" spans="1:5" ht="13.5" thickBot="1">
      <c r="A1386" s="63"/>
      <c r="B1386" s="356"/>
      <c r="C1386" s="357"/>
      <c r="D1386" s="60" t="s">
        <v>144</v>
      </c>
      <c r="E1386" s="61">
        <v>54.11</v>
      </c>
    </row>
    <row r="1387" spans="1:5" ht="13.5" thickBot="1">
      <c r="A1387" s="356"/>
      <c r="B1387" s="358"/>
      <c r="C1387" s="358"/>
      <c r="D1387" s="358"/>
      <c r="E1387" s="357"/>
    </row>
    <row r="1388" spans="1:5" ht="13.5" thickBot="1">
      <c r="A1388" s="371" t="s">
        <v>430</v>
      </c>
      <c r="B1388" s="372"/>
      <c r="C1388" s="372"/>
      <c r="D1388" s="372"/>
      <c r="E1388" s="373"/>
    </row>
    <row r="1389" spans="1:5" ht="13.5" thickBot="1">
      <c r="A1389" s="351" t="s">
        <v>164</v>
      </c>
      <c r="B1389" s="352"/>
      <c r="C1389" s="352"/>
      <c r="D1389" s="352"/>
      <c r="E1389" s="353"/>
    </row>
    <row r="1390" spans="1:5" ht="13.5" thickBot="1">
      <c r="A1390" s="4"/>
      <c r="B1390" s="354"/>
      <c r="C1390" s="355"/>
      <c r="D1390" s="25" t="s">
        <v>165</v>
      </c>
      <c r="E1390" s="110" t="s">
        <v>103</v>
      </c>
    </row>
    <row r="1391" spans="1:7" ht="13.5" thickBot="1">
      <c r="A1391" s="57"/>
      <c r="B1391" s="356" t="s">
        <v>209</v>
      </c>
      <c r="C1391" s="357"/>
      <c r="D1391" s="111" t="s">
        <v>431</v>
      </c>
      <c r="E1391" s="59">
        <v>21.72</v>
      </c>
      <c r="F1391">
        <f aca="true" t="shared" si="41" ref="F1391:F1399">E1391/2.0074</f>
        <v>10.819966125336254</v>
      </c>
      <c r="G1391" s="144">
        <f aca="true" t="shared" si="42" ref="G1391:G1399">F1391*2.1117</f>
        <v>22.848522466872566</v>
      </c>
    </row>
    <row r="1392" spans="1:7" ht="13.5" thickBot="1">
      <c r="A1392" s="57"/>
      <c r="B1392" s="356"/>
      <c r="C1392" s="357"/>
      <c r="D1392" s="58" t="s">
        <v>432</v>
      </c>
      <c r="E1392" s="59">
        <v>21.72</v>
      </c>
      <c r="F1392">
        <f t="shared" si="41"/>
        <v>10.819966125336254</v>
      </c>
      <c r="G1392" s="144">
        <f t="shared" si="42"/>
        <v>22.848522466872566</v>
      </c>
    </row>
    <row r="1393" spans="1:7" ht="13.5" thickBot="1">
      <c r="A1393" s="57"/>
      <c r="B1393" s="356" t="s">
        <v>111</v>
      </c>
      <c r="C1393" s="357"/>
      <c r="D1393" s="58" t="s">
        <v>376</v>
      </c>
      <c r="E1393" s="59">
        <v>21.72</v>
      </c>
      <c r="F1393">
        <f t="shared" si="41"/>
        <v>10.819966125336254</v>
      </c>
      <c r="G1393" s="144">
        <f t="shared" si="42"/>
        <v>22.848522466872566</v>
      </c>
    </row>
    <row r="1394" spans="1:7" ht="13.5" thickBot="1">
      <c r="A1394" s="57"/>
      <c r="B1394" s="356" t="s">
        <v>121</v>
      </c>
      <c r="C1394" s="357"/>
      <c r="D1394" s="58" t="s">
        <v>406</v>
      </c>
      <c r="E1394" s="59">
        <v>4.34</v>
      </c>
      <c r="F1394">
        <f t="shared" si="41"/>
        <v>2.1620005977881838</v>
      </c>
      <c r="G1394" s="144">
        <f t="shared" si="42"/>
        <v>4.565496662349307</v>
      </c>
    </row>
    <row r="1395" spans="1:7" ht="13.5" thickBot="1">
      <c r="A1395" s="57" t="s">
        <v>153</v>
      </c>
      <c r="B1395" s="356"/>
      <c r="C1395" s="357"/>
      <c r="D1395" s="58" t="s">
        <v>154</v>
      </c>
      <c r="E1395" s="59">
        <v>3.61</v>
      </c>
      <c r="F1395">
        <f t="shared" si="41"/>
        <v>1.7983461193583739</v>
      </c>
      <c r="G1395" s="144">
        <f t="shared" si="42"/>
        <v>3.797567500249078</v>
      </c>
    </row>
    <row r="1396" spans="1:7" ht="13.5" thickBot="1">
      <c r="A1396" s="57" t="s">
        <v>407</v>
      </c>
      <c r="B1396" s="356"/>
      <c r="C1396" s="357"/>
      <c r="D1396" s="58" t="s">
        <v>369</v>
      </c>
      <c r="E1396" s="59">
        <v>3.61</v>
      </c>
      <c r="F1396">
        <f t="shared" si="41"/>
        <v>1.7983461193583739</v>
      </c>
      <c r="G1396" s="144">
        <f t="shared" si="42"/>
        <v>3.797567500249078</v>
      </c>
    </row>
    <row r="1397" spans="1:7" ht="13.5" thickBot="1">
      <c r="A1397" s="57" t="s">
        <v>408</v>
      </c>
      <c r="B1397" s="356"/>
      <c r="C1397" s="357"/>
      <c r="D1397" s="58" t="s">
        <v>409</v>
      </c>
      <c r="E1397" s="59">
        <v>1.4</v>
      </c>
      <c r="F1397">
        <f t="shared" si="41"/>
        <v>0.6974195476736076</v>
      </c>
      <c r="G1397" s="144">
        <f t="shared" si="42"/>
        <v>1.4727408588223572</v>
      </c>
    </row>
    <row r="1398" spans="1:7" ht="13.5" thickBot="1">
      <c r="A1398" s="57" t="s">
        <v>337</v>
      </c>
      <c r="B1398" s="356"/>
      <c r="C1398" s="357"/>
      <c r="D1398" s="58" t="s">
        <v>410</v>
      </c>
      <c r="E1398" s="59">
        <v>6.98</v>
      </c>
      <c r="F1398">
        <f t="shared" si="41"/>
        <v>3.477134601972701</v>
      </c>
      <c r="G1398" s="144">
        <f t="shared" si="42"/>
        <v>7.342665138985752</v>
      </c>
    </row>
    <row r="1399" spans="1:7" ht="13.5" thickBot="1">
      <c r="A1399" s="57" t="s">
        <v>411</v>
      </c>
      <c r="B1399" s="356"/>
      <c r="C1399" s="357"/>
      <c r="D1399" s="58" t="s">
        <v>412</v>
      </c>
      <c r="E1399" s="59">
        <v>2.79</v>
      </c>
      <c r="F1399">
        <f t="shared" si="41"/>
        <v>1.3898575271495466</v>
      </c>
      <c r="G1399" s="144">
        <f t="shared" si="42"/>
        <v>2.9349621400816974</v>
      </c>
    </row>
    <row r="1400" spans="1:5" ht="13.5" thickBot="1">
      <c r="A1400" s="57"/>
      <c r="B1400" s="356"/>
      <c r="C1400" s="357"/>
      <c r="D1400" s="60" t="s">
        <v>155</v>
      </c>
      <c r="E1400" s="61">
        <v>87.89</v>
      </c>
    </row>
    <row r="1401" spans="1:5" ht="13.5" thickBot="1">
      <c r="A1401" s="356"/>
      <c r="B1401" s="358"/>
      <c r="C1401" s="358"/>
      <c r="D1401" s="358"/>
      <c r="E1401" s="357"/>
    </row>
    <row r="1402" spans="1:5" ht="13.5" thickBot="1">
      <c r="A1402" s="57" t="s">
        <v>323</v>
      </c>
      <c r="B1402" s="356" t="s">
        <v>479</v>
      </c>
      <c r="C1402" s="358"/>
      <c r="D1402" s="358"/>
      <c r="E1402" s="357"/>
    </row>
    <row r="1403" spans="1:5" ht="13.5" thickBot="1">
      <c r="A1403" s="356"/>
      <c r="B1403" s="358"/>
      <c r="C1403" s="358"/>
      <c r="D1403" s="358"/>
      <c r="E1403" s="357"/>
    </row>
    <row r="1404" spans="1:5" ht="13.5" thickBot="1">
      <c r="A1404" s="57"/>
      <c r="B1404" s="356"/>
      <c r="C1404" s="357"/>
      <c r="D1404" s="58" t="s">
        <v>145</v>
      </c>
      <c r="E1404" s="59">
        <v>8.79</v>
      </c>
    </row>
    <row r="1405" spans="1:7" ht="13.5" thickBot="1">
      <c r="A1405" s="57"/>
      <c r="B1405" s="356"/>
      <c r="C1405" s="357"/>
      <c r="D1405" s="58" t="s">
        <v>160</v>
      </c>
      <c r="E1405" s="59">
        <v>5.21</v>
      </c>
      <c r="F1405">
        <f>E1405/2.0074</f>
        <v>2.595397030985354</v>
      </c>
      <c r="G1405" s="144">
        <f>F1405*2.1117</f>
        <v>5.480699910331772</v>
      </c>
    </row>
    <row r="1406" spans="1:5" ht="13.5" thickBot="1">
      <c r="A1406" s="63"/>
      <c r="B1406" s="356"/>
      <c r="C1406" s="357"/>
      <c r="D1406" s="60" t="s">
        <v>155</v>
      </c>
      <c r="E1406" s="61">
        <v>14</v>
      </c>
    </row>
    <row r="1407" spans="1:5" ht="13.5" thickBot="1">
      <c r="A1407" s="356"/>
      <c r="B1407" s="358"/>
      <c r="C1407" s="358"/>
      <c r="D1407" s="358"/>
      <c r="E1407" s="357"/>
    </row>
    <row r="1408" spans="1:5" ht="13.5" thickBot="1">
      <c r="A1408" s="78"/>
      <c r="B1408" s="356"/>
      <c r="C1408" s="357"/>
      <c r="D1408" s="89" t="s">
        <v>144</v>
      </c>
      <c r="E1408" s="90">
        <v>101.89</v>
      </c>
    </row>
    <row r="1409" spans="1:5" ht="13.5" thickBot="1">
      <c r="A1409" s="356"/>
      <c r="B1409" s="358"/>
      <c r="C1409" s="358"/>
      <c r="D1409" s="358"/>
      <c r="E1409" s="357"/>
    </row>
    <row r="1410" spans="1:7" ht="13.5" thickBot="1">
      <c r="A1410" s="57"/>
      <c r="B1410" s="356" t="s">
        <v>209</v>
      </c>
      <c r="C1410" s="357"/>
      <c r="D1410" s="111" t="s">
        <v>431</v>
      </c>
      <c r="E1410" s="59">
        <v>21.72</v>
      </c>
      <c r="F1410">
        <f aca="true" t="shared" si="43" ref="F1410:F1417">E1410/2.0074</f>
        <v>10.819966125336254</v>
      </c>
      <c r="G1410" s="144">
        <f aca="true" t="shared" si="44" ref="G1410:G1417">F1410*2.1117</f>
        <v>22.848522466872566</v>
      </c>
    </row>
    <row r="1411" spans="1:7" ht="13.5" thickBot="1">
      <c r="A1411" s="57"/>
      <c r="B1411" s="356" t="s">
        <v>111</v>
      </c>
      <c r="C1411" s="357"/>
      <c r="D1411" s="58" t="s">
        <v>376</v>
      </c>
      <c r="E1411" s="59">
        <v>21.72</v>
      </c>
      <c r="F1411">
        <f t="shared" si="43"/>
        <v>10.819966125336254</v>
      </c>
      <c r="G1411" s="144">
        <f t="shared" si="44"/>
        <v>22.848522466872566</v>
      </c>
    </row>
    <row r="1412" spans="1:7" ht="13.5" thickBot="1">
      <c r="A1412" s="57"/>
      <c r="B1412" s="356" t="s">
        <v>121</v>
      </c>
      <c r="C1412" s="357"/>
      <c r="D1412" s="58" t="s">
        <v>406</v>
      </c>
      <c r="E1412" s="59">
        <v>4.34</v>
      </c>
      <c r="F1412">
        <f t="shared" si="43"/>
        <v>2.1620005977881838</v>
      </c>
      <c r="G1412" s="144">
        <f t="shared" si="44"/>
        <v>4.565496662349307</v>
      </c>
    </row>
    <row r="1413" spans="1:7" ht="13.5" thickBot="1">
      <c r="A1413" s="57" t="s">
        <v>153</v>
      </c>
      <c r="B1413" s="356"/>
      <c r="C1413" s="357"/>
      <c r="D1413" s="58" t="s">
        <v>154</v>
      </c>
      <c r="E1413" s="59">
        <v>3.61</v>
      </c>
      <c r="F1413">
        <f t="shared" si="43"/>
        <v>1.7983461193583739</v>
      </c>
      <c r="G1413" s="144">
        <f t="shared" si="44"/>
        <v>3.797567500249078</v>
      </c>
    </row>
    <row r="1414" spans="1:7" ht="13.5" thickBot="1">
      <c r="A1414" s="57" t="s">
        <v>407</v>
      </c>
      <c r="B1414" s="356"/>
      <c r="C1414" s="357"/>
      <c r="D1414" s="58" t="s">
        <v>369</v>
      </c>
      <c r="E1414" s="59">
        <v>3.61</v>
      </c>
      <c r="F1414">
        <f t="shared" si="43"/>
        <v>1.7983461193583739</v>
      </c>
      <c r="G1414" s="144">
        <f t="shared" si="44"/>
        <v>3.797567500249078</v>
      </c>
    </row>
    <row r="1415" spans="1:7" ht="13.5" thickBot="1">
      <c r="A1415" s="57" t="s">
        <v>408</v>
      </c>
      <c r="B1415" s="356"/>
      <c r="C1415" s="357"/>
      <c r="D1415" s="58" t="s">
        <v>409</v>
      </c>
      <c r="E1415" s="59">
        <v>1.4</v>
      </c>
      <c r="F1415">
        <f t="shared" si="43"/>
        <v>0.6974195476736076</v>
      </c>
      <c r="G1415" s="144">
        <f t="shared" si="44"/>
        <v>1.4727408588223572</v>
      </c>
    </row>
    <row r="1416" spans="1:7" ht="13.5" thickBot="1">
      <c r="A1416" s="57" t="s">
        <v>337</v>
      </c>
      <c r="B1416" s="356"/>
      <c r="C1416" s="357"/>
      <c r="D1416" s="58" t="s">
        <v>410</v>
      </c>
      <c r="E1416" s="59">
        <v>6.98</v>
      </c>
      <c r="F1416">
        <f t="shared" si="43"/>
        <v>3.477134601972701</v>
      </c>
      <c r="G1416" s="144">
        <f t="shared" si="44"/>
        <v>7.342665138985752</v>
      </c>
    </row>
    <row r="1417" spans="1:7" ht="13.5" thickBot="1">
      <c r="A1417" s="57" t="s">
        <v>411</v>
      </c>
      <c r="B1417" s="356"/>
      <c r="C1417" s="357"/>
      <c r="D1417" s="58" t="s">
        <v>412</v>
      </c>
      <c r="E1417" s="59">
        <v>2.79</v>
      </c>
      <c r="F1417">
        <f t="shared" si="43"/>
        <v>1.3898575271495466</v>
      </c>
      <c r="G1417" s="144">
        <f t="shared" si="44"/>
        <v>2.9349621400816974</v>
      </c>
    </row>
    <row r="1418" spans="1:5" ht="13.5" thickBot="1">
      <c r="A1418" s="57"/>
      <c r="B1418" s="356"/>
      <c r="C1418" s="357"/>
      <c r="D1418" s="60" t="s">
        <v>155</v>
      </c>
      <c r="E1418" s="61">
        <v>66.17</v>
      </c>
    </row>
    <row r="1419" spans="1:5" ht="13.5" thickBot="1">
      <c r="A1419" s="356"/>
      <c r="B1419" s="358"/>
      <c r="C1419" s="358"/>
      <c r="D1419" s="358"/>
      <c r="E1419" s="357"/>
    </row>
    <row r="1420" spans="1:5" ht="13.5" thickBot="1">
      <c r="A1420" s="57" t="s">
        <v>323</v>
      </c>
      <c r="B1420" s="356" t="s">
        <v>480</v>
      </c>
      <c r="C1420" s="358"/>
      <c r="D1420" s="358"/>
      <c r="E1420" s="357"/>
    </row>
    <row r="1421" spans="1:5" ht="13.5" thickBot="1">
      <c r="A1421" s="356"/>
      <c r="B1421" s="358"/>
      <c r="C1421" s="358"/>
      <c r="D1421" s="358"/>
      <c r="E1421" s="357"/>
    </row>
    <row r="1422" spans="1:5" ht="13.5" thickBot="1">
      <c r="A1422" s="57"/>
      <c r="B1422" s="356"/>
      <c r="C1422" s="357"/>
      <c r="D1422" s="58" t="s">
        <v>145</v>
      </c>
      <c r="E1422" s="59">
        <v>6.62</v>
      </c>
    </row>
    <row r="1423" spans="1:7" ht="13.5" thickBot="1">
      <c r="A1423" s="57"/>
      <c r="B1423" s="356"/>
      <c r="C1423" s="357"/>
      <c r="D1423" s="58" t="s">
        <v>160</v>
      </c>
      <c r="E1423" s="59">
        <v>5.21</v>
      </c>
      <c r="F1423">
        <f>E1423/2.0074</f>
        <v>2.595397030985354</v>
      </c>
      <c r="G1423" s="144">
        <f>F1423*2.1117</f>
        <v>5.480699910331772</v>
      </c>
    </row>
    <row r="1424" spans="1:5" ht="13.5" thickBot="1">
      <c r="A1424" s="63"/>
      <c r="B1424" s="356"/>
      <c r="C1424" s="357"/>
      <c r="D1424" s="60" t="s">
        <v>155</v>
      </c>
      <c r="E1424" s="61">
        <v>11.83</v>
      </c>
    </row>
    <row r="1425" spans="1:5" ht="13.5" thickBot="1">
      <c r="A1425" s="356"/>
      <c r="B1425" s="358"/>
      <c r="C1425" s="358"/>
      <c r="D1425" s="358"/>
      <c r="E1425" s="357"/>
    </row>
    <row r="1426" spans="1:5" ht="13.5" thickBot="1">
      <c r="A1426" s="63"/>
      <c r="B1426" s="356"/>
      <c r="C1426" s="357"/>
      <c r="D1426" s="60" t="s">
        <v>144</v>
      </c>
      <c r="E1426" s="61">
        <v>78</v>
      </c>
    </row>
    <row r="1427" spans="1:5" ht="13.5" thickBot="1">
      <c r="A1427" s="356"/>
      <c r="B1427" s="358"/>
      <c r="C1427" s="358"/>
      <c r="D1427" s="358"/>
      <c r="E1427" s="357"/>
    </row>
    <row r="1428" spans="1:5" ht="13.5" thickBot="1">
      <c r="A1428" s="371" t="s">
        <v>433</v>
      </c>
      <c r="B1428" s="372"/>
      <c r="C1428" s="372"/>
      <c r="D1428" s="372"/>
      <c r="E1428" s="373"/>
    </row>
    <row r="1429" spans="1:5" ht="13.5" thickBot="1">
      <c r="A1429" s="351" t="s">
        <v>164</v>
      </c>
      <c r="B1429" s="352"/>
      <c r="C1429" s="352"/>
      <c r="D1429" s="352"/>
      <c r="E1429" s="353"/>
    </row>
    <row r="1430" spans="1:5" ht="13.5" thickBot="1">
      <c r="A1430" s="4"/>
      <c r="B1430" s="354"/>
      <c r="C1430" s="355"/>
      <c r="D1430" s="25" t="s">
        <v>165</v>
      </c>
      <c r="E1430" s="110" t="s">
        <v>103</v>
      </c>
    </row>
    <row r="1431" spans="1:7" ht="13.5" thickBot="1">
      <c r="A1431" s="57"/>
      <c r="B1431" s="356"/>
      <c r="C1431" s="357"/>
      <c r="D1431" s="111" t="s">
        <v>414</v>
      </c>
      <c r="E1431" s="59">
        <v>62.6</v>
      </c>
      <c r="F1431">
        <f aca="true" t="shared" si="45" ref="F1431:F1438">E1431/2.0074</f>
        <v>31.1846169174056</v>
      </c>
      <c r="G1431" s="144">
        <f aca="true" t="shared" si="46" ref="G1431:G1438">F1431*2.1117</f>
        <v>65.8525555444854</v>
      </c>
    </row>
    <row r="1432" spans="1:7" ht="13.5" thickBot="1">
      <c r="A1432" s="57"/>
      <c r="B1432" s="356" t="s">
        <v>111</v>
      </c>
      <c r="C1432" s="357"/>
      <c r="D1432" s="58" t="s">
        <v>376</v>
      </c>
      <c r="E1432" s="59">
        <v>21.72</v>
      </c>
      <c r="F1432">
        <f t="shared" si="45"/>
        <v>10.819966125336254</v>
      </c>
      <c r="G1432" s="144">
        <f t="shared" si="46"/>
        <v>22.848522466872566</v>
      </c>
    </row>
    <row r="1433" spans="1:7" ht="13.5" thickBot="1">
      <c r="A1433" s="57"/>
      <c r="B1433" s="356" t="s">
        <v>121</v>
      </c>
      <c r="C1433" s="357"/>
      <c r="D1433" s="58" t="s">
        <v>406</v>
      </c>
      <c r="E1433" s="59">
        <v>4.34</v>
      </c>
      <c r="F1433">
        <f t="shared" si="45"/>
        <v>2.1620005977881838</v>
      </c>
      <c r="G1433" s="144">
        <f t="shared" si="46"/>
        <v>4.565496662349307</v>
      </c>
    </row>
    <row r="1434" spans="1:7" ht="13.5" thickBot="1">
      <c r="A1434" s="57" t="s">
        <v>153</v>
      </c>
      <c r="B1434" s="356"/>
      <c r="C1434" s="357"/>
      <c r="D1434" s="58" t="s">
        <v>154</v>
      </c>
      <c r="E1434" s="59">
        <v>3.61</v>
      </c>
      <c r="F1434">
        <f t="shared" si="45"/>
        <v>1.7983461193583739</v>
      </c>
      <c r="G1434" s="144">
        <f t="shared" si="46"/>
        <v>3.797567500249078</v>
      </c>
    </row>
    <row r="1435" spans="1:7" ht="13.5" thickBot="1">
      <c r="A1435" s="57" t="s">
        <v>407</v>
      </c>
      <c r="B1435" s="356"/>
      <c r="C1435" s="357"/>
      <c r="D1435" s="58" t="s">
        <v>369</v>
      </c>
      <c r="E1435" s="59">
        <v>3.61</v>
      </c>
      <c r="F1435">
        <f t="shared" si="45"/>
        <v>1.7983461193583739</v>
      </c>
      <c r="G1435" s="144">
        <f t="shared" si="46"/>
        <v>3.797567500249078</v>
      </c>
    </row>
    <row r="1436" spans="1:7" ht="13.5" thickBot="1">
      <c r="A1436" s="57" t="s">
        <v>408</v>
      </c>
      <c r="B1436" s="356"/>
      <c r="C1436" s="357"/>
      <c r="D1436" s="58" t="s">
        <v>409</v>
      </c>
      <c r="E1436" s="59">
        <v>1.4</v>
      </c>
      <c r="F1436">
        <f t="shared" si="45"/>
        <v>0.6974195476736076</v>
      </c>
      <c r="G1436" s="144">
        <f t="shared" si="46"/>
        <v>1.4727408588223572</v>
      </c>
    </row>
    <row r="1437" spans="1:7" ht="13.5" thickBot="1">
      <c r="A1437" s="57" t="s">
        <v>337</v>
      </c>
      <c r="B1437" s="356"/>
      <c r="C1437" s="357"/>
      <c r="D1437" s="58" t="s">
        <v>410</v>
      </c>
      <c r="E1437" s="59">
        <v>6.98</v>
      </c>
      <c r="F1437">
        <f t="shared" si="45"/>
        <v>3.477134601972701</v>
      </c>
      <c r="G1437" s="144">
        <f t="shared" si="46"/>
        <v>7.342665138985752</v>
      </c>
    </row>
    <row r="1438" spans="1:7" ht="13.5" thickBot="1">
      <c r="A1438" s="57" t="s">
        <v>411</v>
      </c>
      <c r="B1438" s="356"/>
      <c r="C1438" s="357"/>
      <c r="D1438" s="58" t="s">
        <v>412</v>
      </c>
      <c r="E1438" s="59">
        <v>2.79</v>
      </c>
      <c r="F1438">
        <f t="shared" si="45"/>
        <v>1.3898575271495466</v>
      </c>
      <c r="G1438" s="144">
        <f t="shared" si="46"/>
        <v>2.9349621400816974</v>
      </c>
    </row>
    <row r="1439" spans="1:5" ht="13.5" thickBot="1">
      <c r="A1439" s="57"/>
      <c r="B1439" s="356"/>
      <c r="C1439" s="357"/>
      <c r="D1439" s="60" t="s">
        <v>155</v>
      </c>
      <c r="E1439" s="61">
        <v>107.05</v>
      </c>
    </row>
    <row r="1440" spans="1:5" ht="13.5" thickBot="1">
      <c r="A1440" s="356"/>
      <c r="B1440" s="358"/>
      <c r="C1440" s="358"/>
      <c r="D1440" s="358"/>
      <c r="E1440" s="357"/>
    </row>
    <row r="1441" spans="1:5" ht="13.5" thickBot="1">
      <c r="A1441" s="57" t="s">
        <v>323</v>
      </c>
      <c r="B1441" s="356" t="s">
        <v>481</v>
      </c>
      <c r="C1441" s="358"/>
      <c r="D1441" s="358"/>
      <c r="E1441" s="357"/>
    </row>
    <row r="1442" spans="1:5" ht="13.5" thickBot="1">
      <c r="A1442" s="356"/>
      <c r="B1442" s="358"/>
      <c r="C1442" s="358"/>
      <c r="D1442" s="358"/>
      <c r="E1442" s="357"/>
    </row>
    <row r="1443" spans="1:5" ht="13.5" thickBot="1">
      <c r="A1443" s="57"/>
      <c r="B1443" s="356"/>
      <c r="C1443" s="357"/>
      <c r="D1443" s="58" t="s">
        <v>145</v>
      </c>
      <c r="E1443" s="59">
        <v>10.71</v>
      </c>
    </row>
    <row r="1444" spans="1:7" ht="13.5" thickBot="1">
      <c r="A1444" s="57"/>
      <c r="B1444" s="356"/>
      <c r="C1444" s="357"/>
      <c r="D1444" s="58" t="s">
        <v>160</v>
      </c>
      <c r="E1444" s="59">
        <v>5.21</v>
      </c>
      <c r="F1444">
        <f>E1444/2.0074</f>
        <v>2.595397030985354</v>
      </c>
      <c r="G1444" s="144">
        <f>F1444*2.1117</f>
        <v>5.480699910331772</v>
      </c>
    </row>
    <row r="1445" spans="1:5" ht="13.5" thickBot="1">
      <c r="A1445" s="63"/>
      <c r="B1445" s="356"/>
      <c r="C1445" s="357"/>
      <c r="D1445" s="60" t="s">
        <v>155</v>
      </c>
      <c r="E1445" s="61">
        <v>15.92</v>
      </c>
    </row>
    <row r="1446" spans="1:5" ht="13.5" thickBot="1">
      <c r="A1446" s="356"/>
      <c r="B1446" s="358"/>
      <c r="C1446" s="358"/>
      <c r="D1446" s="358"/>
      <c r="E1446" s="357"/>
    </row>
    <row r="1447" spans="1:5" ht="13.5" thickBot="1">
      <c r="A1447" s="63"/>
      <c r="B1447" s="356"/>
      <c r="C1447" s="357"/>
      <c r="D1447" s="60" t="s">
        <v>144</v>
      </c>
      <c r="E1447" s="61">
        <v>122.97</v>
      </c>
    </row>
    <row r="1448" spans="1:5" ht="13.5" thickBot="1">
      <c r="A1448" s="356"/>
      <c r="B1448" s="358"/>
      <c r="C1448" s="358"/>
      <c r="D1448" s="358"/>
      <c r="E1448" s="357"/>
    </row>
    <row r="1449" spans="1:7" ht="13.5" thickBot="1">
      <c r="A1449" s="57"/>
      <c r="B1449" s="356"/>
      <c r="C1449" s="357"/>
      <c r="D1449" s="111" t="s">
        <v>415</v>
      </c>
      <c r="E1449" s="59">
        <v>69.55</v>
      </c>
      <c r="F1449">
        <f aca="true" t="shared" si="47" ref="F1449:F1456">E1449/2.0074</f>
        <v>34.64680681478529</v>
      </c>
      <c r="G1449" s="144">
        <f aca="true" t="shared" si="48" ref="G1449:G1456">F1449*2.1117</f>
        <v>73.1636619507821</v>
      </c>
    </row>
    <row r="1450" spans="1:7" ht="13.5" thickBot="1">
      <c r="A1450" s="57"/>
      <c r="B1450" s="356" t="s">
        <v>111</v>
      </c>
      <c r="C1450" s="357"/>
      <c r="D1450" s="58" t="s">
        <v>376</v>
      </c>
      <c r="E1450" s="59">
        <v>21.72</v>
      </c>
      <c r="F1450">
        <f t="shared" si="47"/>
        <v>10.819966125336254</v>
      </c>
      <c r="G1450" s="144">
        <f t="shared" si="48"/>
        <v>22.848522466872566</v>
      </c>
    </row>
    <row r="1451" spans="1:7" ht="13.5" thickBot="1">
      <c r="A1451" s="57"/>
      <c r="B1451" s="356" t="s">
        <v>121</v>
      </c>
      <c r="C1451" s="357"/>
      <c r="D1451" s="58" t="s">
        <v>406</v>
      </c>
      <c r="E1451" s="59">
        <v>4.34</v>
      </c>
      <c r="F1451">
        <f t="shared" si="47"/>
        <v>2.1620005977881838</v>
      </c>
      <c r="G1451" s="144">
        <f t="shared" si="48"/>
        <v>4.565496662349307</v>
      </c>
    </row>
    <row r="1452" spans="1:7" ht="13.5" thickBot="1">
      <c r="A1452" s="57" t="s">
        <v>153</v>
      </c>
      <c r="B1452" s="356"/>
      <c r="C1452" s="357"/>
      <c r="D1452" s="58" t="s">
        <v>154</v>
      </c>
      <c r="E1452" s="59">
        <v>3.61</v>
      </c>
      <c r="F1452">
        <f t="shared" si="47"/>
        <v>1.7983461193583739</v>
      </c>
      <c r="G1452" s="144">
        <f t="shared" si="48"/>
        <v>3.797567500249078</v>
      </c>
    </row>
    <row r="1453" spans="1:7" ht="13.5" thickBot="1">
      <c r="A1453" s="57" t="s">
        <v>407</v>
      </c>
      <c r="B1453" s="356"/>
      <c r="C1453" s="357"/>
      <c r="D1453" s="58" t="s">
        <v>369</v>
      </c>
      <c r="E1453" s="59">
        <v>3.61</v>
      </c>
      <c r="F1453">
        <f t="shared" si="47"/>
        <v>1.7983461193583739</v>
      </c>
      <c r="G1453" s="144">
        <f t="shared" si="48"/>
        <v>3.797567500249078</v>
      </c>
    </row>
    <row r="1454" spans="1:7" ht="13.5" thickBot="1">
      <c r="A1454" s="57" t="s">
        <v>408</v>
      </c>
      <c r="B1454" s="356"/>
      <c r="C1454" s="357"/>
      <c r="D1454" s="58" t="s">
        <v>409</v>
      </c>
      <c r="E1454" s="59">
        <v>1.4</v>
      </c>
      <c r="F1454">
        <f t="shared" si="47"/>
        <v>0.6974195476736076</v>
      </c>
      <c r="G1454" s="144">
        <f t="shared" si="48"/>
        <v>1.4727408588223572</v>
      </c>
    </row>
    <row r="1455" spans="1:7" ht="13.5" thickBot="1">
      <c r="A1455" s="57" t="s">
        <v>337</v>
      </c>
      <c r="B1455" s="356"/>
      <c r="C1455" s="357"/>
      <c r="D1455" s="58" t="s">
        <v>410</v>
      </c>
      <c r="E1455" s="59">
        <v>6.98</v>
      </c>
      <c r="F1455">
        <f t="shared" si="47"/>
        <v>3.477134601972701</v>
      </c>
      <c r="G1455" s="144">
        <f t="shared" si="48"/>
        <v>7.342665138985752</v>
      </c>
    </row>
    <row r="1456" spans="1:7" ht="13.5" thickBot="1">
      <c r="A1456" s="57" t="s">
        <v>411</v>
      </c>
      <c r="B1456" s="356"/>
      <c r="C1456" s="357"/>
      <c r="D1456" s="58" t="s">
        <v>412</v>
      </c>
      <c r="E1456" s="59">
        <v>2.79</v>
      </c>
      <c r="F1456">
        <f t="shared" si="47"/>
        <v>1.3898575271495466</v>
      </c>
      <c r="G1456" s="144">
        <f t="shared" si="48"/>
        <v>2.9349621400816974</v>
      </c>
    </row>
    <row r="1457" spans="1:5" ht="13.5" thickBot="1">
      <c r="A1457" s="57"/>
      <c r="B1457" s="356"/>
      <c r="C1457" s="357"/>
      <c r="D1457" s="60" t="s">
        <v>155</v>
      </c>
      <c r="E1457" s="61">
        <v>114</v>
      </c>
    </row>
    <row r="1458" spans="1:5" ht="13.5" thickBot="1">
      <c r="A1458" s="356"/>
      <c r="B1458" s="358"/>
      <c r="C1458" s="358"/>
      <c r="D1458" s="358"/>
      <c r="E1458" s="357"/>
    </row>
    <row r="1459" spans="1:5" ht="13.5" thickBot="1">
      <c r="A1459" s="57" t="s">
        <v>323</v>
      </c>
      <c r="B1459" s="356" t="s">
        <v>440</v>
      </c>
      <c r="C1459" s="358"/>
      <c r="D1459" s="358"/>
      <c r="E1459" s="357"/>
    </row>
    <row r="1460" spans="1:5" ht="13.5" thickBot="1">
      <c r="A1460" s="356"/>
      <c r="B1460" s="358"/>
      <c r="C1460" s="358"/>
      <c r="D1460" s="358"/>
      <c r="E1460" s="357"/>
    </row>
    <row r="1461" spans="1:5" ht="13.5" thickBot="1">
      <c r="A1461" s="57"/>
      <c r="B1461" s="356"/>
      <c r="C1461" s="357"/>
      <c r="D1461" s="58" t="s">
        <v>145</v>
      </c>
      <c r="E1461" s="59">
        <v>11.4</v>
      </c>
    </row>
    <row r="1462" spans="1:7" ht="13.5" thickBot="1">
      <c r="A1462" s="57"/>
      <c r="B1462" s="356"/>
      <c r="C1462" s="357"/>
      <c r="D1462" s="58" t="s">
        <v>160</v>
      </c>
      <c r="E1462" s="59">
        <v>5.21</v>
      </c>
      <c r="F1462">
        <f>E1462/2.0074</f>
        <v>2.595397030985354</v>
      </c>
      <c r="G1462" s="144">
        <f>F1462*2.1117</f>
        <v>5.480699910331772</v>
      </c>
    </row>
    <row r="1463" spans="1:5" ht="13.5" thickBot="1">
      <c r="A1463" s="63"/>
      <c r="B1463" s="356"/>
      <c r="C1463" s="357"/>
      <c r="D1463" s="60" t="s">
        <v>155</v>
      </c>
      <c r="E1463" s="61">
        <v>16.61</v>
      </c>
    </row>
    <row r="1464" spans="1:5" ht="13.5" thickBot="1">
      <c r="A1464" s="356"/>
      <c r="B1464" s="358"/>
      <c r="C1464" s="358"/>
      <c r="D1464" s="358"/>
      <c r="E1464" s="357"/>
    </row>
    <row r="1465" spans="1:5" ht="13.5" thickBot="1">
      <c r="A1465" s="79"/>
      <c r="B1465" s="356"/>
      <c r="C1465" s="357"/>
      <c r="D1465" s="60" t="s">
        <v>144</v>
      </c>
      <c r="E1465" s="90">
        <v>130.61</v>
      </c>
    </row>
    <row r="1466" spans="1:5" ht="13.5" thickBot="1">
      <c r="A1466" s="356"/>
      <c r="B1466" s="358"/>
      <c r="C1466" s="358"/>
      <c r="D1466" s="358"/>
      <c r="E1466" s="357"/>
    </row>
    <row r="1467" spans="1:7" ht="13.5" thickBot="1">
      <c r="A1467" s="57"/>
      <c r="B1467" s="356"/>
      <c r="C1467" s="357"/>
      <c r="D1467" s="111" t="s">
        <v>416</v>
      </c>
      <c r="E1467" s="59">
        <v>83.46</v>
      </c>
      <c r="F1467">
        <f aca="true" t="shared" si="49" ref="F1467:F1474">E1467/2.0074</f>
        <v>41.576168177742346</v>
      </c>
      <c r="G1467" s="144">
        <f aca="true" t="shared" si="50" ref="G1467:G1474">F1467*2.1117</f>
        <v>87.7963943409385</v>
      </c>
    </row>
    <row r="1468" spans="1:7" ht="13.5" thickBot="1">
      <c r="A1468" s="57"/>
      <c r="B1468" s="356" t="s">
        <v>111</v>
      </c>
      <c r="C1468" s="357"/>
      <c r="D1468" s="58" t="s">
        <v>376</v>
      </c>
      <c r="E1468" s="59">
        <v>21.72</v>
      </c>
      <c r="F1468">
        <f t="shared" si="49"/>
        <v>10.819966125336254</v>
      </c>
      <c r="G1468" s="144">
        <f t="shared" si="50"/>
        <v>22.848522466872566</v>
      </c>
    </row>
    <row r="1469" spans="1:7" ht="13.5" thickBot="1">
      <c r="A1469" s="57"/>
      <c r="B1469" s="356" t="s">
        <v>121</v>
      </c>
      <c r="C1469" s="357"/>
      <c r="D1469" s="58" t="s">
        <v>406</v>
      </c>
      <c r="E1469" s="59">
        <v>4.34</v>
      </c>
      <c r="F1469">
        <f t="shared" si="49"/>
        <v>2.1620005977881838</v>
      </c>
      <c r="G1469" s="144">
        <f t="shared" si="50"/>
        <v>4.565496662349307</v>
      </c>
    </row>
    <row r="1470" spans="1:7" ht="13.5" thickBot="1">
      <c r="A1470" s="57" t="s">
        <v>153</v>
      </c>
      <c r="B1470" s="356"/>
      <c r="C1470" s="357"/>
      <c r="D1470" s="58" t="s">
        <v>154</v>
      </c>
      <c r="E1470" s="59">
        <v>3.61</v>
      </c>
      <c r="F1470">
        <f t="shared" si="49"/>
        <v>1.7983461193583739</v>
      </c>
      <c r="G1470" s="144">
        <f t="shared" si="50"/>
        <v>3.797567500249078</v>
      </c>
    </row>
    <row r="1471" spans="1:7" ht="13.5" thickBot="1">
      <c r="A1471" s="57" t="s">
        <v>407</v>
      </c>
      <c r="B1471" s="356"/>
      <c r="C1471" s="357"/>
      <c r="D1471" s="58" t="s">
        <v>369</v>
      </c>
      <c r="E1471" s="59">
        <v>3.61</v>
      </c>
      <c r="F1471">
        <f t="shared" si="49"/>
        <v>1.7983461193583739</v>
      </c>
      <c r="G1471" s="144">
        <f t="shared" si="50"/>
        <v>3.797567500249078</v>
      </c>
    </row>
    <row r="1472" spans="1:7" ht="13.5" thickBot="1">
      <c r="A1472" s="57" t="s">
        <v>408</v>
      </c>
      <c r="B1472" s="356"/>
      <c r="C1472" s="357"/>
      <c r="D1472" s="58" t="s">
        <v>409</v>
      </c>
      <c r="E1472" s="59">
        <v>1.4</v>
      </c>
      <c r="F1472">
        <f t="shared" si="49"/>
        <v>0.6974195476736076</v>
      </c>
      <c r="G1472" s="144">
        <f t="shared" si="50"/>
        <v>1.4727408588223572</v>
      </c>
    </row>
    <row r="1473" spans="1:7" ht="13.5" thickBot="1">
      <c r="A1473" s="57" t="s">
        <v>337</v>
      </c>
      <c r="B1473" s="356"/>
      <c r="C1473" s="357"/>
      <c r="D1473" s="58" t="s">
        <v>410</v>
      </c>
      <c r="E1473" s="59">
        <v>6.98</v>
      </c>
      <c r="F1473">
        <f t="shared" si="49"/>
        <v>3.477134601972701</v>
      </c>
      <c r="G1473" s="144">
        <f t="shared" si="50"/>
        <v>7.342665138985752</v>
      </c>
    </row>
    <row r="1474" spans="1:7" ht="13.5" thickBot="1">
      <c r="A1474" s="57" t="s">
        <v>411</v>
      </c>
      <c r="B1474" s="356"/>
      <c r="C1474" s="357"/>
      <c r="D1474" s="58" t="s">
        <v>412</v>
      </c>
      <c r="E1474" s="59">
        <v>2.79</v>
      </c>
      <c r="F1474">
        <f t="shared" si="49"/>
        <v>1.3898575271495466</v>
      </c>
      <c r="G1474" s="144">
        <f t="shared" si="50"/>
        <v>2.9349621400816974</v>
      </c>
    </row>
    <row r="1475" spans="1:5" ht="13.5" thickBot="1">
      <c r="A1475" s="57"/>
      <c r="B1475" s="356"/>
      <c r="C1475" s="357"/>
      <c r="D1475" s="60" t="s">
        <v>155</v>
      </c>
      <c r="E1475" s="61">
        <v>127.91</v>
      </c>
    </row>
    <row r="1476" spans="1:5" ht="13.5" thickBot="1">
      <c r="A1476" s="356"/>
      <c r="B1476" s="358"/>
      <c r="C1476" s="358"/>
      <c r="D1476" s="358"/>
      <c r="E1476" s="357"/>
    </row>
    <row r="1477" spans="1:5" ht="13.5" thickBot="1">
      <c r="A1477" s="57" t="s">
        <v>323</v>
      </c>
      <c r="B1477" s="356" t="s">
        <v>442</v>
      </c>
      <c r="C1477" s="358"/>
      <c r="D1477" s="358"/>
      <c r="E1477" s="357"/>
    </row>
    <row r="1478" spans="1:5" ht="13.5" thickBot="1">
      <c r="A1478" s="356"/>
      <c r="B1478" s="358"/>
      <c r="C1478" s="358"/>
      <c r="D1478" s="358"/>
      <c r="E1478" s="357"/>
    </row>
    <row r="1479" spans="1:5" ht="13.5" thickBot="1">
      <c r="A1479" s="57"/>
      <c r="B1479" s="356"/>
      <c r="C1479" s="357"/>
      <c r="D1479" s="58" t="s">
        <v>145</v>
      </c>
      <c r="E1479" s="59">
        <v>12.8</v>
      </c>
    </row>
    <row r="1480" spans="1:7" ht="13.5" thickBot="1">
      <c r="A1480" s="57"/>
      <c r="B1480" s="356"/>
      <c r="C1480" s="357"/>
      <c r="D1480" s="58" t="s">
        <v>160</v>
      </c>
      <c r="E1480" s="59">
        <v>5.21</v>
      </c>
      <c r="F1480">
        <f>E1480/2.0074</f>
        <v>2.595397030985354</v>
      </c>
      <c r="G1480" s="144">
        <f>F1480*2.1117</f>
        <v>5.480699910331772</v>
      </c>
    </row>
    <row r="1481" spans="1:5" ht="13.5" thickBot="1">
      <c r="A1481" s="63"/>
      <c r="B1481" s="356"/>
      <c r="C1481" s="357"/>
      <c r="D1481" s="60" t="s">
        <v>155</v>
      </c>
      <c r="E1481" s="61">
        <v>18.01</v>
      </c>
    </row>
    <row r="1482" spans="1:5" ht="13.5" thickBot="1">
      <c r="A1482" s="356"/>
      <c r="B1482" s="358"/>
      <c r="C1482" s="358"/>
      <c r="D1482" s="358"/>
      <c r="E1482" s="357"/>
    </row>
    <row r="1483" spans="1:5" ht="13.5" thickBot="1">
      <c r="A1483" s="78"/>
      <c r="B1483" s="356"/>
      <c r="C1483" s="357"/>
      <c r="D1483" s="89" t="s">
        <v>144</v>
      </c>
      <c r="E1483" s="90">
        <v>145.92</v>
      </c>
    </row>
    <row r="1484" spans="1:5" ht="13.5" thickBot="1">
      <c r="A1484" s="356"/>
      <c r="B1484" s="358"/>
      <c r="C1484" s="358"/>
      <c r="D1484" s="358"/>
      <c r="E1484" s="357"/>
    </row>
    <row r="1485" spans="1:7" ht="13.5" thickBot="1">
      <c r="A1485" s="57"/>
      <c r="B1485" s="356"/>
      <c r="C1485" s="357"/>
      <c r="D1485" s="111" t="s">
        <v>169</v>
      </c>
      <c r="E1485" s="59">
        <v>107.8</v>
      </c>
      <c r="F1485">
        <f aca="true" t="shared" si="51" ref="F1485:F1492">E1485/2.0074</f>
        <v>53.70130517086778</v>
      </c>
      <c r="G1485" s="144">
        <f aca="true" t="shared" si="52" ref="G1485:G1492">F1485*2.1117</f>
        <v>113.4010461293215</v>
      </c>
    </row>
    <row r="1486" spans="1:7" ht="13.5" thickBot="1">
      <c r="A1486" s="57"/>
      <c r="B1486" s="356" t="s">
        <v>111</v>
      </c>
      <c r="C1486" s="357"/>
      <c r="D1486" s="58" t="s">
        <v>376</v>
      </c>
      <c r="E1486" s="59">
        <v>21.72</v>
      </c>
      <c r="F1486">
        <f t="shared" si="51"/>
        <v>10.819966125336254</v>
      </c>
      <c r="G1486" s="144">
        <f t="shared" si="52"/>
        <v>22.848522466872566</v>
      </c>
    </row>
    <row r="1487" spans="1:7" ht="13.5" thickBot="1">
      <c r="A1487" s="57"/>
      <c r="B1487" s="356" t="s">
        <v>121</v>
      </c>
      <c r="C1487" s="357"/>
      <c r="D1487" s="58" t="s">
        <v>406</v>
      </c>
      <c r="E1487" s="59">
        <v>4.34</v>
      </c>
      <c r="F1487">
        <f t="shared" si="51"/>
        <v>2.1620005977881838</v>
      </c>
      <c r="G1487" s="144">
        <f t="shared" si="52"/>
        <v>4.565496662349307</v>
      </c>
    </row>
    <row r="1488" spans="1:7" ht="13.5" thickBot="1">
      <c r="A1488" s="57" t="s">
        <v>153</v>
      </c>
      <c r="B1488" s="356"/>
      <c r="C1488" s="357"/>
      <c r="D1488" s="58" t="s">
        <v>154</v>
      </c>
      <c r="E1488" s="59">
        <v>3.61</v>
      </c>
      <c r="F1488">
        <f t="shared" si="51"/>
        <v>1.7983461193583739</v>
      </c>
      <c r="G1488" s="144">
        <f t="shared" si="52"/>
        <v>3.797567500249078</v>
      </c>
    </row>
    <row r="1489" spans="1:7" ht="13.5" thickBot="1">
      <c r="A1489" s="57" t="s">
        <v>407</v>
      </c>
      <c r="B1489" s="356"/>
      <c r="C1489" s="357"/>
      <c r="D1489" s="58" t="s">
        <v>369</v>
      </c>
      <c r="E1489" s="59">
        <v>3.61</v>
      </c>
      <c r="F1489">
        <f t="shared" si="51"/>
        <v>1.7983461193583739</v>
      </c>
      <c r="G1489" s="144">
        <f t="shared" si="52"/>
        <v>3.797567500249078</v>
      </c>
    </row>
    <row r="1490" spans="1:7" ht="13.5" thickBot="1">
      <c r="A1490" s="57" t="s">
        <v>408</v>
      </c>
      <c r="B1490" s="356"/>
      <c r="C1490" s="357"/>
      <c r="D1490" s="58" t="s">
        <v>409</v>
      </c>
      <c r="E1490" s="59">
        <v>1.4</v>
      </c>
      <c r="F1490">
        <f t="shared" si="51"/>
        <v>0.6974195476736076</v>
      </c>
      <c r="G1490" s="144">
        <f t="shared" si="52"/>
        <v>1.4727408588223572</v>
      </c>
    </row>
    <row r="1491" spans="1:7" ht="13.5" thickBot="1">
      <c r="A1491" s="57" t="s">
        <v>337</v>
      </c>
      <c r="B1491" s="356"/>
      <c r="C1491" s="357"/>
      <c r="D1491" s="58" t="s">
        <v>410</v>
      </c>
      <c r="E1491" s="59">
        <v>6.98</v>
      </c>
      <c r="F1491">
        <f t="shared" si="51"/>
        <v>3.477134601972701</v>
      </c>
      <c r="G1491" s="144">
        <f t="shared" si="52"/>
        <v>7.342665138985752</v>
      </c>
    </row>
    <row r="1492" spans="1:7" ht="13.5" thickBot="1">
      <c r="A1492" s="57" t="s">
        <v>411</v>
      </c>
      <c r="B1492" s="356"/>
      <c r="C1492" s="357"/>
      <c r="D1492" s="58" t="s">
        <v>412</v>
      </c>
      <c r="E1492" s="59">
        <v>2.79</v>
      </c>
      <c r="F1492">
        <f t="shared" si="51"/>
        <v>1.3898575271495466</v>
      </c>
      <c r="G1492" s="144">
        <f t="shared" si="52"/>
        <v>2.9349621400816974</v>
      </c>
    </row>
    <row r="1493" spans="1:5" ht="13.5" thickBot="1">
      <c r="A1493" s="57"/>
      <c r="B1493" s="356"/>
      <c r="C1493" s="357"/>
      <c r="D1493" s="60" t="s">
        <v>155</v>
      </c>
      <c r="E1493" s="61">
        <f>SUM(E1485:E1492)</f>
        <v>152.25</v>
      </c>
    </row>
    <row r="1494" spans="1:5" ht="13.5" thickBot="1">
      <c r="A1494" s="356"/>
      <c r="B1494" s="358"/>
      <c r="C1494" s="358"/>
      <c r="D1494" s="358"/>
      <c r="E1494" s="357"/>
    </row>
    <row r="1495" spans="1:5" ht="13.5" thickBot="1">
      <c r="A1495" s="57" t="s">
        <v>323</v>
      </c>
      <c r="B1495" s="356" t="s">
        <v>441</v>
      </c>
      <c r="C1495" s="358"/>
      <c r="D1495" s="358"/>
      <c r="E1495" s="357"/>
    </row>
    <row r="1496" spans="1:5" ht="13.5" thickBot="1">
      <c r="A1496" s="356"/>
      <c r="B1496" s="358"/>
      <c r="C1496" s="358"/>
      <c r="D1496" s="358"/>
      <c r="E1496" s="357"/>
    </row>
    <row r="1497" spans="1:5" ht="13.5" thickBot="1">
      <c r="A1497" s="57"/>
      <c r="B1497" s="356"/>
      <c r="C1497" s="357"/>
      <c r="D1497" s="58" t="s">
        <v>145</v>
      </c>
      <c r="E1497" s="59">
        <v>15.23</v>
      </c>
    </row>
    <row r="1498" spans="1:7" ht="13.5" thickBot="1">
      <c r="A1498" s="57"/>
      <c r="B1498" s="356"/>
      <c r="C1498" s="357"/>
      <c r="D1498" s="58" t="s">
        <v>160</v>
      </c>
      <c r="E1498" s="59">
        <v>5.21</v>
      </c>
      <c r="F1498">
        <f>E1498/2.0074</f>
        <v>2.595397030985354</v>
      </c>
      <c r="G1498" s="144">
        <f>F1498*2.1117</f>
        <v>5.480699910331772</v>
      </c>
    </row>
    <row r="1499" spans="1:5" ht="13.5" thickBot="1">
      <c r="A1499" s="63"/>
      <c r="B1499" s="356"/>
      <c r="C1499" s="357"/>
      <c r="D1499" s="60" t="s">
        <v>155</v>
      </c>
      <c r="E1499" s="61">
        <v>20.44</v>
      </c>
    </row>
    <row r="1500" spans="1:5" ht="13.5" thickBot="1">
      <c r="A1500" s="356"/>
      <c r="B1500" s="358"/>
      <c r="C1500" s="358"/>
      <c r="D1500" s="358"/>
      <c r="E1500" s="357"/>
    </row>
    <row r="1501" spans="1:5" ht="13.5" thickBot="1">
      <c r="A1501" s="63"/>
      <c r="B1501" s="356"/>
      <c r="C1501" s="357"/>
      <c r="D1501" s="60" t="s">
        <v>144</v>
      </c>
      <c r="E1501" s="61">
        <v>172.69</v>
      </c>
    </row>
    <row r="1502" spans="1:5" ht="13.5" thickBot="1">
      <c r="A1502" s="402"/>
      <c r="B1502" s="403"/>
      <c r="C1502" s="403"/>
      <c r="D1502" s="403"/>
      <c r="E1502" s="404"/>
    </row>
    <row r="1503" spans="1:7" ht="13.5" thickBot="1">
      <c r="A1503" s="57"/>
      <c r="B1503" s="356"/>
      <c r="C1503" s="357"/>
      <c r="D1503" s="111" t="s">
        <v>170</v>
      </c>
      <c r="E1503" s="59">
        <v>142.58</v>
      </c>
      <c r="F1503">
        <f aca="true" t="shared" si="53" ref="F1503:F1510">E1503/2.0074</f>
        <v>71.02719936235927</v>
      </c>
      <c r="G1503" s="144">
        <f aca="true" t="shared" si="54" ref="G1503:G1564">F1503*2.1117</f>
        <v>149.98813689349407</v>
      </c>
    </row>
    <row r="1504" spans="1:7" ht="13.5" thickBot="1">
      <c r="A1504" s="57"/>
      <c r="B1504" s="356" t="s">
        <v>111</v>
      </c>
      <c r="C1504" s="357"/>
      <c r="D1504" s="58" t="s">
        <v>376</v>
      </c>
      <c r="E1504" s="59">
        <v>21.72</v>
      </c>
      <c r="F1504">
        <f t="shared" si="53"/>
        <v>10.819966125336254</v>
      </c>
      <c r="G1504" s="144">
        <f t="shared" si="54"/>
        <v>22.848522466872566</v>
      </c>
    </row>
    <row r="1505" spans="1:7" ht="13.5" thickBot="1">
      <c r="A1505" s="57"/>
      <c r="B1505" s="356" t="s">
        <v>121</v>
      </c>
      <c r="C1505" s="357"/>
      <c r="D1505" s="58" t="s">
        <v>406</v>
      </c>
      <c r="E1505" s="59">
        <v>4.34</v>
      </c>
      <c r="F1505">
        <f t="shared" si="53"/>
        <v>2.1620005977881838</v>
      </c>
      <c r="G1505" s="144">
        <f t="shared" si="54"/>
        <v>4.565496662349307</v>
      </c>
    </row>
    <row r="1506" spans="1:7" ht="13.5" thickBot="1">
      <c r="A1506" s="57" t="s">
        <v>153</v>
      </c>
      <c r="B1506" s="356"/>
      <c r="C1506" s="357"/>
      <c r="D1506" s="58" t="s">
        <v>154</v>
      </c>
      <c r="E1506" s="59">
        <v>3.61</v>
      </c>
      <c r="F1506">
        <f t="shared" si="53"/>
        <v>1.7983461193583739</v>
      </c>
      <c r="G1506" s="144">
        <f t="shared" si="54"/>
        <v>3.797567500249078</v>
      </c>
    </row>
    <row r="1507" spans="1:7" ht="13.5" thickBot="1">
      <c r="A1507" s="57" t="s">
        <v>407</v>
      </c>
      <c r="B1507" s="356"/>
      <c r="C1507" s="357"/>
      <c r="D1507" s="58" t="s">
        <v>369</v>
      </c>
      <c r="E1507" s="59">
        <v>3.61</v>
      </c>
      <c r="F1507">
        <f t="shared" si="53"/>
        <v>1.7983461193583739</v>
      </c>
      <c r="G1507" s="144">
        <f t="shared" si="54"/>
        <v>3.797567500249078</v>
      </c>
    </row>
    <row r="1508" spans="1:7" ht="13.5" thickBot="1">
      <c r="A1508" s="57" t="s">
        <v>408</v>
      </c>
      <c r="B1508" s="356"/>
      <c r="C1508" s="357"/>
      <c r="D1508" s="58" t="s">
        <v>409</v>
      </c>
      <c r="E1508" s="59">
        <v>1.4</v>
      </c>
      <c r="F1508">
        <f t="shared" si="53"/>
        <v>0.6974195476736076</v>
      </c>
      <c r="G1508" s="144">
        <f t="shared" si="54"/>
        <v>1.4727408588223572</v>
      </c>
    </row>
    <row r="1509" spans="1:7" ht="13.5" thickBot="1">
      <c r="A1509" s="57" t="s">
        <v>337</v>
      </c>
      <c r="B1509" s="356"/>
      <c r="C1509" s="357"/>
      <c r="D1509" s="58" t="s">
        <v>410</v>
      </c>
      <c r="E1509" s="59">
        <v>6.98</v>
      </c>
      <c r="F1509">
        <f t="shared" si="53"/>
        <v>3.477134601972701</v>
      </c>
      <c r="G1509" s="144">
        <f t="shared" si="54"/>
        <v>7.342665138985752</v>
      </c>
    </row>
    <row r="1510" spans="1:7" ht="13.5" thickBot="1">
      <c r="A1510" s="57" t="s">
        <v>411</v>
      </c>
      <c r="B1510" s="356"/>
      <c r="C1510" s="357"/>
      <c r="D1510" s="58" t="s">
        <v>412</v>
      </c>
      <c r="E1510" s="59">
        <v>2.79</v>
      </c>
      <c r="F1510">
        <f t="shared" si="53"/>
        <v>1.3898575271495466</v>
      </c>
      <c r="G1510" s="144">
        <f t="shared" si="54"/>
        <v>2.9349621400816974</v>
      </c>
    </row>
    <row r="1511" spans="1:5" ht="13.5" thickBot="1">
      <c r="A1511" s="57"/>
      <c r="B1511" s="356"/>
      <c r="C1511" s="357"/>
      <c r="D1511" s="60" t="s">
        <v>155</v>
      </c>
      <c r="E1511" s="61">
        <f>SUM(E1503:E1510)</f>
        <v>187.03000000000003</v>
      </c>
    </row>
    <row r="1512" spans="1:5" ht="13.5" thickBot="1">
      <c r="A1512" s="356"/>
      <c r="B1512" s="358"/>
      <c r="C1512" s="358"/>
      <c r="D1512" s="358"/>
      <c r="E1512" s="357"/>
    </row>
    <row r="1513" spans="1:5" ht="13.5" thickBot="1">
      <c r="A1513" s="57" t="s">
        <v>323</v>
      </c>
      <c r="B1513" s="356" t="s">
        <v>443</v>
      </c>
      <c r="C1513" s="358"/>
      <c r="D1513" s="358"/>
      <c r="E1513" s="357"/>
    </row>
    <row r="1514" spans="1:5" ht="13.5" thickBot="1">
      <c r="A1514" s="356"/>
      <c r="B1514" s="358"/>
      <c r="C1514" s="358"/>
      <c r="D1514" s="358"/>
      <c r="E1514" s="357"/>
    </row>
    <row r="1515" spans="1:5" ht="13.5" thickBot="1">
      <c r="A1515" s="57"/>
      <c r="B1515" s="356"/>
      <c r="C1515" s="357"/>
      <c r="D1515" s="58" t="s">
        <v>145</v>
      </c>
      <c r="E1515" s="59">
        <v>18.7</v>
      </c>
    </row>
    <row r="1516" spans="1:7" ht="13.5" thickBot="1">
      <c r="A1516" s="57"/>
      <c r="B1516" s="356"/>
      <c r="C1516" s="357"/>
      <c r="D1516" s="58" t="s">
        <v>160</v>
      </c>
      <c r="E1516" s="59">
        <v>5.21</v>
      </c>
      <c r="F1516">
        <f>E1516/2.0074</f>
        <v>2.595397030985354</v>
      </c>
      <c r="G1516" s="144">
        <f t="shared" si="54"/>
        <v>5.480699910331772</v>
      </c>
    </row>
    <row r="1517" spans="1:5" ht="13.5" thickBot="1">
      <c r="A1517" s="63"/>
      <c r="B1517" s="356"/>
      <c r="C1517" s="357"/>
      <c r="D1517" s="60" t="s">
        <v>155</v>
      </c>
      <c r="E1517" s="61">
        <v>23.91</v>
      </c>
    </row>
    <row r="1518" spans="1:5" ht="13.5" thickBot="1">
      <c r="A1518" s="356"/>
      <c r="B1518" s="358"/>
      <c r="C1518" s="358"/>
      <c r="D1518" s="358"/>
      <c r="E1518" s="357"/>
    </row>
    <row r="1519" spans="1:5" ht="13.5" thickBot="1">
      <c r="A1519" s="79"/>
      <c r="B1519" s="356"/>
      <c r="C1519" s="357"/>
      <c r="D1519" s="60" t="s">
        <v>144</v>
      </c>
      <c r="E1519" s="61">
        <v>210.94</v>
      </c>
    </row>
    <row r="1520" spans="1:5" ht="13.5" thickBot="1">
      <c r="A1520" s="356"/>
      <c r="B1520" s="358"/>
      <c r="C1520" s="358"/>
      <c r="D1520" s="358"/>
      <c r="E1520" s="357"/>
    </row>
    <row r="1521" spans="1:7" ht="13.5" thickBot="1">
      <c r="A1521" s="57"/>
      <c r="B1521" s="356"/>
      <c r="C1521" s="357"/>
      <c r="D1521" s="111" t="s">
        <v>171</v>
      </c>
      <c r="E1521" s="59">
        <v>177.35</v>
      </c>
      <c r="F1521">
        <f aca="true" t="shared" si="55" ref="F1521:F1528">E1521/2.0074</f>
        <v>88.34811198565308</v>
      </c>
      <c r="G1521" s="144">
        <f t="shared" si="54"/>
        <v>186.5647080801036</v>
      </c>
    </row>
    <row r="1522" spans="1:7" ht="13.5" thickBot="1">
      <c r="A1522" s="57"/>
      <c r="B1522" s="356" t="s">
        <v>111</v>
      </c>
      <c r="C1522" s="357"/>
      <c r="D1522" s="58" t="s">
        <v>376</v>
      </c>
      <c r="E1522" s="59">
        <v>21.72</v>
      </c>
      <c r="F1522">
        <f t="shared" si="55"/>
        <v>10.819966125336254</v>
      </c>
      <c r="G1522" s="144">
        <f t="shared" si="54"/>
        <v>22.848522466872566</v>
      </c>
    </row>
    <row r="1523" spans="1:7" ht="13.5" thickBot="1">
      <c r="A1523" s="57"/>
      <c r="B1523" s="356" t="s">
        <v>121</v>
      </c>
      <c r="C1523" s="357"/>
      <c r="D1523" s="58" t="s">
        <v>406</v>
      </c>
      <c r="E1523" s="59">
        <v>4.34</v>
      </c>
      <c r="F1523">
        <f t="shared" si="55"/>
        <v>2.1620005977881838</v>
      </c>
      <c r="G1523" s="144">
        <f t="shared" si="54"/>
        <v>4.565496662349307</v>
      </c>
    </row>
    <row r="1524" spans="1:7" ht="13.5" thickBot="1">
      <c r="A1524" s="57" t="s">
        <v>153</v>
      </c>
      <c r="B1524" s="356"/>
      <c r="C1524" s="357"/>
      <c r="D1524" s="58" t="s">
        <v>154</v>
      </c>
      <c r="E1524" s="59">
        <v>3.61</v>
      </c>
      <c r="F1524">
        <f t="shared" si="55"/>
        <v>1.7983461193583739</v>
      </c>
      <c r="G1524" s="144">
        <f t="shared" si="54"/>
        <v>3.797567500249078</v>
      </c>
    </row>
    <row r="1525" spans="1:7" ht="13.5" thickBot="1">
      <c r="A1525" s="57" t="s">
        <v>407</v>
      </c>
      <c r="B1525" s="356"/>
      <c r="C1525" s="357"/>
      <c r="D1525" s="58" t="s">
        <v>369</v>
      </c>
      <c r="E1525" s="59">
        <v>3.61</v>
      </c>
      <c r="F1525">
        <f t="shared" si="55"/>
        <v>1.7983461193583739</v>
      </c>
      <c r="G1525" s="144">
        <f t="shared" si="54"/>
        <v>3.797567500249078</v>
      </c>
    </row>
    <row r="1526" spans="1:7" ht="13.5" thickBot="1">
      <c r="A1526" s="57" t="s">
        <v>408</v>
      </c>
      <c r="B1526" s="356"/>
      <c r="C1526" s="357"/>
      <c r="D1526" s="58" t="s">
        <v>409</v>
      </c>
      <c r="E1526" s="59">
        <v>1.4</v>
      </c>
      <c r="F1526">
        <f t="shared" si="55"/>
        <v>0.6974195476736076</v>
      </c>
      <c r="G1526" s="144">
        <f t="shared" si="54"/>
        <v>1.4727408588223572</v>
      </c>
    </row>
    <row r="1527" spans="1:7" ht="13.5" thickBot="1">
      <c r="A1527" s="57" t="s">
        <v>337</v>
      </c>
      <c r="B1527" s="356"/>
      <c r="C1527" s="357"/>
      <c r="D1527" s="58" t="s">
        <v>410</v>
      </c>
      <c r="E1527" s="59">
        <v>6.98</v>
      </c>
      <c r="F1527">
        <f t="shared" si="55"/>
        <v>3.477134601972701</v>
      </c>
      <c r="G1527" s="144">
        <f t="shared" si="54"/>
        <v>7.342665138985752</v>
      </c>
    </row>
    <row r="1528" spans="1:7" ht="13.5" thickBot="1">
      <c r="A1528" s="57" t="s">
        <v>411</v>
      </c>
      <c r="B1528" s="356"/>
      <c r="C1528" s="357"/>
      <c r="D1528" s="58" t="s">
        <v>412</v>
      </c>
      <c r="E1528" s="59">
        <v>2.79</v>
      </c>
      <c r="F1528">
        <f t="shared" si="55"/>
        <v>1.3898575271495466</v>
      </c>
      <c r="G1528" s="144">
        <f t="shared" si="54"/>
        <v>2.9349621400816974</v>
      </c>
    </row>
    <row r="1529" spans="1:5" ht="13.5" thickBot="1">
      <c r="A1529" s="57"/>
      <c r="B1529" s="356"/>
      <c r="C1529" s="357"/>
      <c r="D1529" s="60" t="s">
        <v>155</v>
      </c>
      <c r="E1529" s="61">
        <f>SUM(E1521:E1528)</f>
        <v>221.8</v>
      </c>
    </row>
    <row r="1530" spans="1:5" ht="13.5" thickBot="1">
      <c r="A1530" s="356"/>
      <c r="B1530" s="358"/>
      <c r="C1530" s="358"/>
      <c r="D1530" s="358"/>
      <c r="E1530" s="357"/>
    </row>
    <row r="1531" spans="1:5" ht="13.5" thickBot="1">
      <c r="A1531" s="57" t="s">
        <v>323</v>
      </c>
      <c r="B1531" s="356" t="s">
        <v>482</v>
      </c>
      <c r="C1531" s="358"/>
      <c r="D1531" s="358"/>
      <c r="E1531" s="357"/>
    </row>
    <row r="1532" spans="1:5" ht="13.5" thickBot="1">
      <c r="A1532" s="356"/>
      <c r="B1532" s="358"/>
      <c r="C1532" s="358"/>
      <c r="D1532" s="358"/>
      <c r="E1532" s="357"/>
    </row>
    <row r="1533" spans="1:5" ht="13.5" thickBot="1">
      <c r="A1533" s="57"/>
      <c r="B1533" s="356"/>
      <c r="C1533" s="357"/>
      <c r="D1533" s="58" t="s">
        <v>145</v>
      </c>
      <c r="E1533" s="59">
        <v>22.18</v>
      </c>
    </row>
    <row r="1534" spans="1:7" ht="13.5" thickBot="1">
      <c r="A1534" s="57"/>
      <c r="B1534" s="356"/>
      <c r="C1534" s="357"/>
      <c r="D1534" s="58" t="s">
        <v>160</v>
      </c>
      <c r="E1534" s="59">
        <v>5.21</v>
      </c>
      <c r="F1534">
        <f>E1534/2.0074</f>
        <v>2.595397030985354</v>
      </c>
      <c r="G1534" s="144">
        <f t="shared" si="54"/>
        <v>5.480699910331772</v>
      </c>
    </row>
    <row r="1535" spans="1:5" ht="13.5" thickBot="1">
      <c r="A1535" s="63"/>
      <c r="B1535" s="356"/>
      <c r="C1535" s="357"/>
      <c r="D1535" s="60" t="s">
        <v>155</v>
      </c>
      <c r="E1535" s="61">
        <v>27.39</v>
      </c>
    </row>
    <row r="1536" spans="1:5" ht="13.5" thickBot="1">
      <c r="A1536" s="356"/>
      <c r="B1536" s="358"/>
      <c r="C1536" s="358"/>
      <c r="D1536" s="358"/>
      <c r="E1536" s="357"/>
    </row>
    <row r="1537" spans="1:5" ht="13.5" thickBot="1">
      <c r="A1537" s="78"/>
      <c r="B1537" s="356"/>
      <c r="C1537" s="357"/>
      <c r="D1537" s="60" t="s">
        <v>144</v>
      </c>
      <c r="E1537" s="61">
        <v>249.19</v>
      </c>
    </row>
    <row r="1538" spans="1:5" ht="13.5" thickBot="1">
      <c r="A1538" s="356"/>
      <c r="B1538" s="358"/>
      <c r="C1538" s="358"/>
      <c r="D1538" s="358"/>
      <c r="E1538" s="357"/>
    </row>
    <row r="1539" spans="1:7" ht="13.5" thickBot="1">
      <c r="A1539" s="57"/>
      <c r="B1539" s="356"/>
      <c r="C1539" s="357"/>
      <c r="D1539" s="111" t="s">
        <v>172</v>
      </c>
      <c r="E1539" s="59">
        <v>212.13</v>
      </c>
      <c r="F1539">
        <f aca="true" t="shared" si="56" ref="F1539:F1546">E1539/2.0074</f>
        <v>105.67400617714456</v>
      </c>
      <c r="G1539" s="144">
        <f t="shared" si="54"/>
        <v>223.15179884427616</v>
      </c>
    </row>
    <row r="1540" spans="1:7" ht="13.5" thickBot="1">
      <c r="A1540" s="57"/>
      <c r="B1540" s="356" t="s">
        <v>111</v>
      </c>
      <c r="C1540" s="357"/>
      <c r="D1540" s="58" t="s">
        <v>376</v>
      </c>
      <c r="E1540" s="59">
        <v>21.72</v>
      </c>
      <c r="F1540">
        <f t="shared" si="56"/>
        <v>10.819966125336254</v>
      </c>
      <c r="G1540" s="144">
        <f t="shared" si="54"/>
        <v>22.848522466872566</v>
      </c>
    </row>
    <row r="1541" spans="1:7" ht="13.5" thickBot="1">
      <c r="A1541" s="57"/>
      <c r="B1541" s="356" t="s">
        <v>121</v>
      </c>
      <c r="C1541" s="357"/>
      <c r="D1541" s="58" t="s">
        <v>406</v>
      </c>
      <c r="E1541" s="59">
        <v>4.34</v>
      </c>
      <c r="F1541">
        <f t="shared" si="56"/>
        <v>2.1620005977881838</v>
      </c>
      <c r="G1541" s="144">
        <f t="shared" si="54"/>
        <v>4.565496662349307</v>
      </c>
    </row>
    <row r="1542" spans="1:7" ht="13.5" thickBot="1">
      <c r="A1542" s="57" t="s">
        <v>153</v>
      </c>
      <c r="B1542" s="356"/>
      <c r="C1542" s="357"/>
      <c r="D1542" s="58" t="s">
        <v>154</v>
      </c>
      <c r="E1542" s="59">
        <v>3.61</v>
      </c>
      <c r="F1542">
        <f t="shared" si="56"/>
        <v>1.7983461193583739</v>
      </c>
      <c r="G1542" s="144">
        <f t="shared" si="54"/>
        <v>3.797567500249078</v>
      </c>
    </row>
    <row r="1543" spans="1:7" ht="13.5" thickBot="1">
      <c r="A1543" s="57" t="s">
        <v>407</v>
      </c>
      <c r="B1543" s="356"/>
      <c r="C1543" s="357"/>
      <c r="D1543" s="58" t="s">
        <v>369</v>
      </c>
      <c r="E1543" s="59">
        <v>3.61</v>
      </c>
      <c r="F1543">
        <f t="shared" si="56"/>
        <v>1.7983461193583739</v>
      </c>
      <c r="G1543" s="144">
        <f t="shared" si="54"/>
        <v>3.797567500249078</v>
      </c>
    </row>
    <row r="1544" spans="1:7" ht="13.5" thickBot="1">
      <c r="A1544" s="57" t="s">
        <v>408</v>
      </c>
      <c r="B1544" s="356"/>
      <c r="C1544" s="357"/>
      <c r="D1544" s="58" t="s">
        <v>409</v>
      </c>
      <c r="E1544" s="59">
        <v>1.4</v>
      </c>
      <c r="F1544">
        <f t="shared" si="56"/>
        <v>0.6974195476736076</v>
      </c>
      <c r="G1544" s="144">
        <f t="shared" si="54"/>
        <v>1.4727408588223572</v>
      </c>
    </row>
    <row r="1545" spans="1:7" ht="13.5" thickBot="1">
      <c r="A1545" s="57" t="s">
        <v>337</v>
      </c>
      <c r="B1545" s="356"/>
      <c r="C1545" s="357"/>
      <c r="D1545" s="58" t="s">
        <v>410</v>
      </c>
      <c r="E1545" s="59">
        <v>6.98</v>
      </c>
      <c r="F1545">
        <f t="shared" si="56"/>
        <v>3.477134601972701</v>
      </c>
      <c r="G1545" s="144">
        <f t="shared" si="54"/>
        <v>7.342665138985752</v>
      </c>
    </row>
    <row r="1546" spans="1:7" ht="13.5" thickBot="1">
      <c r="A1546" s="57" t="s">
        <v>411</v>
      </c>
      <c r="B1546" s="356"/>
      <c r="C1546" s="357"/>
      <c r="D1546" s="58" t="s">
        <v>412</v>
      </c>
      <c r="E1546" s="59">
        <v>2.79</v>
      </c>
      <c r="F1546">
        <f t="shared" si="56"/>
        <v>1.3898575271495466</v>
      </c>
      <c r="G1546" s="144">
        <f t="shared" si="54"/>
        <v>2.9349621400816974</v>
      </c>
    </row>
    <row r="1547" spans="1:5" ht="13.5" thickBot="1">
      <c r="A1547" s="57"/>
      <c r="B1547" s="356"/>
      <c r="C1547" s="357"/>
      <c r="D1547" s="60" t="s">
        <v>155</v>
      </c>
      <c r="E1547" s="61">
        <f>SUM(E1539:E1546)</f>
        <v>256.58000000000004</v>
      </c>
    </row>
    <row r="1548" spans="1:5" ht="13.5" thickBot="1">
      <c r="A1548" s="356"/>
      <c r="B1548" s="358"/>
      <c r="C1548" s="358"/>
      <c r="D1548" s="358"/>
      <c r="E1548" s="357"/>
    </row>
    <row r="1549" spans="1:5" ht="13.5" thickBot="1">
      <c r="A1549" s="57" t="s">
        <v>323</v>
      </c>
      <c r="B1549" s="356" t="s">
        <v>483</v>
      </c>
      <c r="C1549" s="358"/>
      <c r="D1549" s="358"/>
      <c r="E1549" s="357"/>
    </row>
    <row r="1550" spans="1:5" ht="13.5" thickBot="1">
      <c r="A1550" s="356"/>
      <c r="B1550" s="358"/>
      <c r="C1550" s="358"/>
      <c r="D1550" s="358"/>
      <c r="E1550" s="357"/>
    </row>
    <row r="1551" spans="1:5" ht="13.5" thickBot="1">
      <c r="A1551" s="57"/>
      <c r="B1551" s="356"/>
      <c r="C1551" s="357"/>
      <c r="D1551" s="58" t="s">
        <v>145</v>
      </c>
      <c r="E1551" s="59">
        <v>25.66</v>
      </c>
    </row>
    <row r="1552" spans="1:7" ht="13.5" thickBot="1">
      <c r="A1552" s="57"/>
      <c r="B1552" s="356"/>
      <c r="C1552" s="357"/>
      <c r="D1552" s="58" t="s">
        <v>160</v>
      </c>
      <c r="E1552" s="59">
        <v>5.21</v>
      </c>
      <c r="F1552">
        <f>E1552/2.0074</f>
        <v>2.595397030985354</v>
      </c>
      <c r="G1552" s="144">
        <f t="shared" si="54"/>
        <v>5.480699910331772</v>
      </c>
    </row>
    <row r="1553" spans="1:5" ht="13.5" thickBot="1">
      <c r="A1553" s="63"/>
      <c r="B1553" s="356"/>
      <c r="C1553" s="357"/>
      <c r="D1553" s="60" t="s">
        <v>155</v>
      </c>
      <c r="E1553" s="61">
        <v>30.87</v>
      </c>
    </row>
    <row r="1554" spans="1:5" ht="13.5" thickBot="1">
      <c r="A1554" s="356"/>
      <c r="B1554" s="358"/>
      <c r="C1554" s="358"/>
      <c r="D1554" s="358"/>
      <c r="E1554" s="357"/>
    </row>
    <row r="1555" spans="1:5" ht="13.5" thickBot="1">
      <c r="A1555" s="63"/>
      <c r="B1555" s="356"/>
      <c r="C1555" s="357"/>
      <c r="D1555" s="60" t="s">
        <v>144</v>
      </c>
      <c r="E1555" s="61">
        <v>287.45</v>
      </c>
    </row>
    <row r="1556" spans="1:5" ht="13.5" thickBot="1">
      <c r="A1556" s="402"/>
      <c r="B1556" s="403"/>
      <c r="C1556" s="403"/>
      <c r="D1556" s="403"/>
      <c r="E1556" s="404"/>
    </row>
    <row r="1557" spans="1:7" ht="13.5" thickBot="1">
      <c r="A1557" s="57"/>
      <c r="B1557" s="356"/>
      <c r="C1557" s="357"/>
      <c r="D1557" s="111" t="s">
        <v>173</v>
      </c>
      <c r="E1557" s="59">
        <v>246.9</v>
      </c>
      <c r="F1557">
        <f aca="true" t="shared" si="57" ref="F1557:F1564">E1557/2.0074</f>
        <v>122.99491880043837</v>
      </c>
      <c r="G1557" s="144">
        <f t="shared" si="54"/>
        <v>259.7283700308857</v>
      </c>
    </row>
    <row r="1558" spans="1:7" ht="13.5" thickBot="1">
      <c r="A1558" s="57"/>
      <c r="B1558" s="356" t="s">
        <v>111</v>
      </c>
      <c r="C1558" s="357"/>
      <c r="D1558" s="58" t="s">
        <v>376</v>
      </c>
      <c r="E1558" s="59">
        <v>21.72</v>
      </c>
      <c r="F1558">
        <f t="shared" si="57"/>
        <v>10.819966125336254</v>
      </c>
      <c r="G1558" s="144">
        <f t="shared" si="54"/>
        <v>22.848522466872566</v>
      </c>
    </row>
    <row r="1559" spans="1:7" ht="13.5" thickBot="1">
      <c r="A1559" s="57"/>
      <c r="B1559" s="356" t="s">
        <v>121</v>
      </c>
      <c r="C1559" s="357"/>
      <c r="D1559" s="58" t="s">
        <v>406</v>
      </c>
      <c r="E1559" s="59">
        <v>4.34</v>
      </c>
      <c r="F1559">
        <f t="shared" si="57"/>
        <v>2.1620005977881838</v>
      </c>
      <c r="G1559" s="144">
        <f t="shared" si="54"/>
        <v>4.565496662349307</v>
      </c>
    </row>
    <row r="1560" spans="1:7" ht="13.5" thickBot="1">
      <c r="A1560" s="57" t="s">
        <v>153</v>
      </c>
      <c r="B1560" s="356"/>
      <c r="C1560" s="357"/>
      <c r="D1560" s="58" t="s">
        <v>154</v>
      </c>
      <c r="E1560" s="59">
        <v>3.61</v>
      </c>
      <c r="F1560">
        <f t="shared" si="57"/>
        <v>1.7983461193583739</v>
      </c>
      <c r="G1560" s="144">
        <f t="shared" si="54"/>
        <v>3.797567500249078</v>
      </c>
    </row>
    <row r="1561" spans="1:7" ht="13.5" thickBot="1">
      <c r="A1561" s="57" t="s">
        <v>407</v>
      </c>
      <c r="B1561" s="356"/>
      <c r="C1561" s="357"/>
      <c r="D1561" s="58" t="s">
        <v>369</v>
      </c>
      <c r="E1561" s="59">
        <v>3.61</v>
      </c>
      <c r="F1561">
        <f t="shared" si="57"/>
        <v>1.7983461193583739</v>
      </c>
      <c r="G1561" s="144">
        <f t="shared" si="54"/>
        <v>3.797567500249078</v>
      </c>
    </row>
    <row r="1562" spans="1:7" ht="13.5" thickBot="1">
      <c r="A1562" s="57" t="s">
        <v>408</v>
      </c>
      <c r="B1562" s="356"/>
      <c r="C1562" s="357"/>
      <c r="D1562" s="58" t="s">
        <v>409</v>
      </c>
      <c r="E1562" s="59">
        <v>1.4</v>
      </c>
      <c r="F1562">
        <f t="shared" si="57"/>
        <v>0.6974195476736076</v>
      </c>
      <c r="G1562" s="144">
        <f t="shared" si="54"/>
        <v>1.4727408588223572</v>
      </c>
    </row>
    <row r="1563" spans="1:7" ht="13.5" thickBot="1">
      <c r="A1563" s="57" t="s">
        <v>337</v>
      </c>
      <c r="B1563" s="356"/>
      <c r="C1563" s="357"/>
      <c r="D1563" s="58" t="s">
        <v>410</v>
      </c>
      <c r="E1563" s="59">
        <v>6.98</v>
      </c>
      <c r="F1563">
        <f t="shared" si="57"/>
        <v>3.477134601972701</v>
      </c>
      <c r="G1563" s="144">
        <f t="shared" si="54"/>
        <v>7.342665138985752</v>
      </c>
    </row>
    <row r="1564" spans="1:7" ht="13.5" thickBot="1">
      <c r="A1564" s="57" t="s">
        <v>411</v>
      </c>
      <c r="B1564" s="356"/>
      <c r="C1564" s="357"/>
      <c r="D1564" s="58" t="s">
        <v>412</v>
      </c>
      <c r="E1564" s="59">
        <v>2.79</v>
      </c>
      <c r="F1564">
        <f t="shared" si="57"/>
        <v>1.3898575271495466</v>
      </c>
      <c r="G1564" s="144">
        <f t="shared" si="54"/>
        <v>2.9349621400816974</v>
      </c>
    </row>
    <row r="1565" spans="1:5" ht="13.5" thickBot="1">
      <c r="A1565" s="57"/>
      <c r="B1565" s="356"/>
      <c r="C1565" s="357"/>
      <c r="D1565" s="60" t="s">
        <v>155</v>
      </c>
      <c r="E1565" s="61">
        <f>SUM(E1557:E1564)</f>
        <v>291.35</v>
      </c>
    </row>
    <row r="1566" spans="1:5" ht="13.5" thickBot="1">
      <c r="A1566" s="356"/>
      <c r="B1566" s="358"/>
      <c r="C1566" s="358"/>
      <c r="D1566" s="358"/>
      <c r="E1566" s="357"/>
    </row>
    <row r="1567" spans="1:5" ht="13.5" thickBot="1">
      <c r="A1567" s="57" t="s">
        <v>323</v>
      </c>
      <c r="B1567" s="356" t="s">
        <v>446</v>
      </c>
      <c r="C1567" s="358"/>
      <c r="D1567" s="358"/>
      <c r="E1567" s="357"/>
    </row>
    <row r="1568" spans="1:5" ht="13.5" thickBot="1">
      <c r="A1568" s="356"/>
      <c r="B1568" s="358"/>
      <c r="C1568" s="358"/>
      <c r="D1568" s="358"/>
      <c r="E1568" s="357"/>
    </row>
    <row r="1569" spans="1:5" ht="13.5" thickBot="1">
      <c r="A1569" s="57"/>
      <c r="B1569" s="356"/>
      <c r="C1569" s="357"/>
      <c r="D1569" s="58" t="s">
        <v>145</v>
      </c>
      <c r="E1569" s="59">
        <v>29.14</v>
      </c>
    </row>
    <row r="1570" spans="1:7" ht="13.5" thickBot="1">
      <c r="A1570" s="57"/>
      <c r="B1570" s="356"/>
      <c r="C1570" s="357"/>
      <c r="D1570" s="58" t="s">
        <v>160</v>
      </c>
      <c r="E1570" s="59">
        <v>5.21</v>
      </c>
      <c r="F1570">
        <f>E1570/2.0074</f>
        <v>2.595397030985354</v>
      </c>
      <c r="G1570" s="144">
        <f>F1570*2.1117</f>
        <v>5.480699910331772</v>
      </c>
    </row>
    <row r="1571" spans="1:5" ht="13.5" thickBot="1">
      <c r="A1571" s="63"/>
      <c r="B1571" s="356"/>
      <c r="C1571" s="357"/>
      <c r="D1571" s="60" t="s">
        <v>155</v>
      </c>
      <c r="E1571" s="61">
        <v>34.35</v>
      </c>
    </row>
    <row r="1572" spans="1:5" ht="13.5" thickBot="1">
      <c r="A1572" s="356"/>
      <c r="B1572" s="358"/>
      <c r="C1572" s="358"/>
      <c r="D1572" s="358"/>
      <c r="E1572" s="357"/>
    </row>
    <row r="1573" spans="1:5" ht="13.5" thickBot="1">
      <c r="A1573" s="79"/>
      <c r="B1573" s="356"/>
      <c r="C1573" s="357"/>
      <c r="D1573" s="60" t="s">
        <v>144</v>
      </c>
      <c r="E1573" s="90">
        <v>325.7</v>
      </c>
    </row>
    <row r="1574" spans="1:5" ht="13.5" thickBot="1">
      <c r="A1574" s="356"/>
      <c r="B1574" s="358"/>
      <c r="C1574" s="358"/>
      <c r="D1574" s="358"/>
      <c r="E1574" s="357"/>
    </row>
    <row r="1575" spans="1:7" ht="13.5" thickBot="1">
      <c r="A1575" s="57"/>
      <c r="B1575" s="356"/>
      <c r="C1575" s="357"/>
      <c r="D1575" s="111" t="s">
        <v>417</v>
      </c>
      <c r="E1575" s="59">
        <v>299.07</v>
      </c>
      <c r="F1575">
        <f aca="true" t="shared" si="58" ref="F1575:F1582">E1575/2.0074</f>
        <v>148.9837600876756</v>
      </c>
      <c r="G1575" s="144">
        <f aca="true" t="shared" si="59" ref="G1575:G1582">F1575*2.1117</f>
        <v>314.6090061771445</v>
      </c>
    </row>
    <row r="1576" spans="1:7" ht="13.5" thickBot="1">
      <c r="A1576" s="57"/>
      <c r="B1576" s="356" t="s">
        <v>111</v>
      </c>
      <c r="C1576" s="357"/>
      <c r="D1576" s="58" t="s">
        <v>376</v>
      </c>
      <c r="E1576" s="59">
        <v>21.72</v>
      </c>
      <c r="F1576">
        <f t="shared" si="58"/>
        <v>10.819966125336254</v>
      </c>
      <c r="G1576" s="144">
        <f t="shared" si="59"/>
        <v>22.848522466872566</v>
      </c>
    </row>
    <row r="1577" spans="1:7" ht="13.5" thickBot="1">
      <c r="A1577" s="57"/>
      <c r="B1577" s="356" t="s">
        <v>121</v>
      </c>
      <c r="C1577" s="357"/>
      <c r="D1577" s="58" t="s">
        <v>406</v>
      </c>
      <c r="E1577" s="59">
        <v>4.34</v>
      </c>
      <c r="F1577">
        <f t="shared" si="58"/>
        <v>2.1620005977881838</v>
      </c>
      <c r="G1577" s="144">
        <f t="shared" si="59"/>
        <v>4.565496662349307</v>
      </c>
    </row>
    <row r="1578" spans="1:7" ht="13.5" thickBot="1">
      <c r="A1578" s="57" t="s">
        <v>153</v>
      </c>
      <c r="B1578" s="356"/>
      <c r="C1578" s="357"/>
      <c r="D1578" s="58" t="s">
        <v>154</v>
      </c>
      <c r="E1578" s="59">
        <v>3.61</v>
      </c>
      <c r="F1578">
        <f t="shared" si="58"/>
        <v>1.7983461193583739</v>
      </c>
      <c r="G1578" s="144">
        <f t="shared" si="59"/>
        <v>3.797567500249078</v>
      </c>
    </row>
    <row r="1579" spans="1:7" ht="13.5" thickBot="1">
      <c r="A1579" s="57" t="s">
        <v>407</v>
      </c>
      <c r="B1579" s="356"/>
      <c r="C1579" s="357"/>
      <c r="D1579" s="58" t="s">
        <v>369</v>
      </c>
      <c r="E1579" s="59">
        <v>3.61</v>
      </c>
      <c r="F1579">
        <f t="shared" si="58"/>
        <v>1.7983461193583739</v>
      </c>
      <c r="G1579" s="144">
        <f t="shared" si="59"/>
        <v>3.797567500249078</v>
      </c>
    </row>
    <row r="1580" spans="1:7" ht="13.5" thickBot="1">
      <c r="A1580" s="57" t="s">
        <v>408</v>
      </c>
      <c r="B1580" s="356"/>
      <c r="C1580" s="357"/>
      <c r="D1580" s="58" t="s">
        <v>409</v>
      </c>
      <c r="E1580" s="59">
        <v>1.4</v>
      </c>
      <c r="F1580">
        <f t="shared" si="58"/>
        <v>0.6974195476736076</v>
      </c>
      <c r="G1580" s="144">
        <f t="shared" si="59"/>
        <v>1.4727408588223572</v>
      </c>
    </row>
    <row r="1581" spans="1:7" ht="13.5" thickBot="1">
      <c r="A1581" s="57" t="s">
        <v>337</v>
      </c>
      <c r="B1581" s="356"/>
      <c r="C1581" s="357"/>
      <c r="D1581" s="58" t="s">
        <v>410</v>
      </c>
      <c r="E1581" s="59">
        <v>6.98</v>
      </c>
      <c r="F1581">
        <f t="shared" si="58"/>
        <v>3.477134601972701</v>
      </c>
      <c r="G1581" s="144">
        <f t="shared" si="59"/>
        <v>7.342665138985752</v>
      </c>
    </row>
    <row r="1582" spans="1:7" ht="13.5" thickBot="1">
      <c r="A1582" s="57" t="s">
        <v>411</v>
      </c>
      <c r="B1582" s="356"/>
      <c r="C1582" s="357"/>
      <c r="D1582" s="58" t="s">
        <v>412</v>
      </c>
      <c r="E1582" s="59">
        <v>2.79</v>
      </c>
      <c r="F1582">
        <f t="shared" si="58"/>
        <v>1.3898575271495466</v>
      </c>
      <c r="G1582" s="144">
        <f t="shared" si="59"/>
        <v>2.9349621400816974</v>
      </c>
    </row>
    <row r="1583" spans="1:5" ht="13.5" thickBot="1">
      <c r="A1583" s="57"/>
      <c r="B1583" s="356"/>
      <c r="C1583" s="357"/>
      <c r="D1583" s="60" t="s">
        <v>155</v>
      </c>
      <c r="E1583" s="61">
        <f>SUM(E1575:E1582)</f>
        <v>343.52</v>
      </c>
    </row>
    <row r="1584" spans="1:5" ht="13.5" thickBot="1">
      <c r="A1584" s="356"/>
      <c r="B1584" s="358"/>
      <c r="C1584" s="358"/>
      <c r="D1584" s="358"/>
      <c r="E1584" s="357"/>
    </row>
    <row r="1585" spans="1:5" ht="13.5" thickBot="1">
      <c r="A1585" s="57" t="s">
        <v>323</v>
      </c>
      <c r="B1585" s="356" t="s">
        <v>484</v>
      </c>
      <c r="C1585" s="358"/>
      <c r="D1585" s="358"/>
      <c r="E1585" s="357"/>
    </row>
    <row r="1586" spans="1:5" ht="13.5" thickBot="1">
      <c r="A1586" s="356"/>
      <c r="B1586" s="358"/>
      <c r="C1586" s="358"/>
      <c r="D1586" s="358"/>
      <c r="E1586" s="357"/>
    </row>
    <row r="1587" spans="1:5" ht="13.5" thickBot="1">
      <c r="A1587" s="57"/>
      <c r="B1587" s="356"/>
      <c r="C1587" s="357"/>
      <c r="D1587" s="58" t="s">
        <v>145</v>
      </c>
      <c r="E1587" s="59">
        <v>34.35</v>
      </c>
    </row>
    <row r="1588" spans="1:7" ht="13.5" thickBot="1">
      <c r="A1588" s="57"/>
      <c r="B1588" s="356"/>
      <c r="C1588" s="357"/>
      <c r="D1588" s="58" t="s">
        <v>160</v>
      </c>
      <c r="E1588" s="59">
        <v>5.21</v>
      </c>
      <c r="F1588">
        <f>E1588/2.0074</f>
        <v>2.595397030985354</v>
      </c>
      <c r="G1588" s="144">
        <f>F1588*2.1117</f>
        <v>5.480699910331772</v>
      </c>
    </row>
    <row r="1589" spans="1:5" ht="13.5" thickBot="1">
      <c r="A1589" s="63"/>
      <c r="B1589" s="356"/>
      <c r="C1589" s="357"/>
      <c r="D1589" s="60" t="s">
        <v>144</v>
      </c>
      <c r="E1589" s="61">
        <f>SUM(E1587:E1588)</f>
        <v>39.56</v>
      </c>
    </row>
    <row r="1590" spans="1:5" ht="13.5" thickBot="1">
      <c r="A1590" s="356"/>
      <c r="B1590" s="358"/>
      <c r="C1590" s="358"/>
      <c r="D1590" s="358"/>
      <c r="E1590" s="357"/>
    </row>
    <row r="1591" spans="1:5" ht="13.5" thickBot="1">
      <c r="A1591" s="78"/>
      <c r="B1591" s="356"/>
      <c r="C1591" s="357"/>
      <c r="D1591" s="89" t="s">
        <v>144</v>
      </c>
      <c r="E1591" s="41">
        <v>383.08</v>
      </c>
    </row>
    <row r="1592" spans="1:5" ht="13.5" thickBot="1">
      <c r="A1592" s="356"/>
      <c r="B1592" s="358"/>
      <c r="C1592" s="358"/>
      <c r="D1592" s="358"/>
      <c r="E1592" s="357"/>
    </row>
    <row r="1593" spans="1:7" ht="13.5" thickBot="1">
      <c r="A1593" s="57"/>
      <c r="B1593" s="356"/>
      <c r="C1593" s="357"/>
      <c r="D1593" s="111" t="s">
        <v>418</v>
      </c>
      <c r="E1593" s="59">
        <v>368.62</v>
      </c>
      <c r="F1593">
        <f aca="true" t="shared" si="60" ref="F1593:F1600">E1593/2.0074</f>
        <v>183.63056690246088</v>
      </c>
      <c r="G1593" s="144">
        <f aca="true" t="shared" si="61" ref="G1593:G1600">F1593*2.1117</f>
        <v>387.77266812792664</v>
      </c>
    </row>
    <row r="1594" spans="1:7" ht="13.5" thickBot="1">
      <c r="A1594" s="57"/>
      <c r="B1594" s="356" t="s">
        <v>111</v>
      </c>
      <c r="C1594" s="357"/>
      <c r="D1594" s="58" t="s">
        <v>376</v>
      </c>
      <c r="E1594" s="59">
        <v>21.72</v>
      </c>
      <c r="F1594">
        <f t="shared" si="60"/>
        <v>10.819966125336254</v>
      </c>
      <c r="G1594" s="144">
        <f t="shared" si="61"/>
        <v>22.848522466872566</v>
      </c>
    </row>
    <row r="1595" spans="1:7" ht="13.5" thickBot="1">
      <c r="A1595" s="57"/>
      <c r="B1595" s="356" t="s">
        <v>121</v>
      </c>
      <c r="C1595" s="357"/>
      <c r="D1595" s="58" t="s">
        <v>406</v>
      </c>
      <c r="E1595" s="59">
        <v>4.34</v>
      </c>
      <c r="F1595">
        <f t="shared" si="60"/>
        <v>2.1620005977881838</v>
      </c>
      <c r="G1595" s="144">
        <f t="shared" si="61"/>
        <v>4.565496662349307</v>
      </c>
    </row>
    <row r="1596" spans="1:7" ht="13.5" thickBot="1">
      <c r="A1596" s="57" t="s">
        <v>153</v>
      </c>
      <c r="B1596" s="356"/>
      <c r="C1596" s="357"/>
      <c r="D1596" s="58" t="s">
        <v>154</v>
      </c>
      <c r="E1596" s="59">
        <v>3.61</v>
      </c>
      <c r="F1596">
        <f t="shared" si="60"/>
        <v>1.7983461193583739</v>
      </c>
      <c r="G1596" s="144">
        <f t="shared" si="61"/>
        <v>3.797567500249078</v>
      </c>
    </row>
    <row r="1597" spans="1:7" ht="13.5" thickBot="1">
      <c r="A1597" s="57" t="s">
        <v>407</v>
      </c>
      <c r="B1597" s="356"/>
      <c r="C1597" s="357"/>
      <c r="D1597" s="58" t="s">
        <v>369</v>
      </c>
      <c r="E1597" s="59">
        <v>3.61</v>
      </c>
      <c r="F1597">
        <f t="shared" si="60"/>
        <v>1.7983461193583739</v>
      </c>
      <c r="G1597" s="144">
        <f t="shared" si="61"/>
        <v>3.797567500249078</v>
      </c>
    </row>
    <row r="1598" spans="1:7" ht="13.5" thickBot="1">
      <c r="A1598" s="57" t="s">
        <v>408</v>
      </c>
      <c r="B1598" s="356"/>
      <c r="C1598" s="357"/>
      <c r="D1598" s="58" t="s">
        <v>409</v>
      </c>
      <c r="E1598" s="59">
        <v>1.4</v>
      </c>
      <c r="F1598">
        <f t="shared" si="60"/>
        <v>0.6974195476736076</v>
      </c>
      <c r="G1598" s="144">
        <f t="shared" si="61"/>
        <v>1.4727408588223572</v>
      </c>
    </row>
    <row r="1599" spans="1:7" ht="13.5" thickBot="1">
      <c r="A1599" s="57" t="s">
        <v>337</v>
      </c>
      <c r="B1599" s="356"/>
      <c r="C1599" s="357"/>
      <c r="D1599" s="58" t="s">
        <v>410</v>
      </c>
      <c r="E1599" s="59">
        <v>6.98</v>
      </c>
      <c r="F1599">
        <f t="shared" si="60"/>
        <v>3.477134601972701</v>
      </c>
      <c r="G1599" s="144">
        <f t="shared" si="61"/>
        <v>7.342665138985752</v>
      </c>
    </row>
    <row r="1600" spans="1:7" ht="13.5" thickBot="1">
      <c r="A1600" s="57" t="s">
        <v>411</v>
      </c>
      <c r="B1600" s="356"/>
      <c r="C1600" s="357"/>
      <c r="D1600" s="58" t="s">
        <v>412</v>
      </c>
      <c r="E1600" s="59">
        <v>2.79</v>
      </c>
      <c r="F1600">
        <f t="shared" si="60"/>
        <v>1.3898575271495466</v>
      </c>
      <c r="G1600" s="144">
        <f t="shared" si="61"/>
        <v>2.9349621400816974</v>
      </c>
    </row>
    <row r="1601" spans="1:5" ht="13.5" thickBot="1">
      <c r="A1601" s="57"/>
      <c r="B1601" s="356"/>
      <c r="C1601" s="357"/>
      <c r="D1601" s="60" t="s">
        <v>155</v>
      </c>
      <c r="E1601" s="61">
        <f>SUM(E1593:E1600)</f>
        <v>413.07000000000005</v>
      </c>
    </row>
    <row r="1602" spans="1:5" ht="13.5" thickBot="1">
      <c r="A1602" s="356"/>
      <c r="B1602" s="358"/>
      <c r="C1602" s="358"/>
      <c r="D1602" s="358"/>
      <c r="E1602" s="357"/>
    </row>
    <row r="1603" spans="1:5" ht="13.5" thickBot="1">
      <c r="A1603" s="57" t="s">
        <v>323</v>
      </c>
      <c r="B1603" s="356" t="s">
        <v>448</v>
      </c>
      <c r="C1603" s="358"/>
      <c r="D1603" s="358"/>
      <c r="E1603" s="357"/>
    </row>
    <row r="1604" spans="1:5" ht="13.5" thickBot="1">
      <c r="A1604" s="356"/>
      <c r="B1604" s="358"/>
      <c r="C1604" s="358"/>
      <c r="D1604" s="358"/>
      <c r="E1604" s="357"/>
    </row>
    <row r="1605" spans="1:5" ht="13.5" thickBot="1">
      <c r="A1605" s="57"/>
      <c r="B1605" s="356"/>
      <c r="C1605" s="357"/>
      <c r="D1605" s="58" t="s">
        <v>145</v>
      </c>
      <c r="E1605" s="59">
        <v>41.3</v>
      </c>
    </row>
    <row r="1606" spans="1:7" ht="13.5" thickBot="1">
      <c r="A1606" s="57"/>
      <c r="B1606" s="356"/>
      <c r="C1606" s="357"/>
      <c r="D1606" s="58" t="s">
        <v>160</v>
      </c>
      <c r="E1606" s="59">
        <v>5.21</v>
      </c>
      <c r="F1606">
        <f>E1606/2.0074</f>
        <v>2.595397030985354</v>
      </c>
      <c r="G1606" s="144">
        <f>F1606*2.1117</f>
        <v>5.480699910331772</v>
      </c>
    </row>
    <row r="1607" spans="1:5" ht="13.5" thickBot="1">
      <c r="A1607" s="63"/>
      <c r="B1607" s="356"/>
      <c r="C1607" s="357"/>
      <c r="D1607" s="60" t="s">
        <v>155</v>
      </c>
      <c r="E1607" s="61">
        <f>SUM(E1605:E1606)</f>
        <v>46.51</v>
      </c>
    </row>
    <row r="1608" spans="1:5" ht="13.5" thickBot="1">
      <c r="A1608" s="356"/>
      <c r="B1608" s="358"/>
      <c r="C1608" s="358"/>
      <c r="D1608" s="358"/>
      <c r="E1608" s="357"/>
    </row>
    <row r="1609" spans="1:5" ht="13.5" thickBot="1">
      <c r="A1609" s="79"/>
      <c r="B1609" s="356"/>
      <c r="C1609" s="357"/>
      <c r="D1609" s="60" t="s">
        <v>144</v>
      </c>
      <c r="E1609" s="61">
        <v>459.58</v>
      </c>
    </row>
    <row r="1610" spans="1:5" ht="13.5" thickBot="1">
      <c r="A1610" s="402"/>
      <c r="B1610" s="403"/>
      <c r="C1610" s="403"/>
      <c r="D1610" s="403"/>
      <c r="E1610" s="404"/>
    </row>
    <row r="1611" spans="1:7" ht="13.5" thickBot="1">
      <c r="A1611" s="57"/>
      <c r="B1611" s="356"/>
      <c r="C1611" s="357"/>
      <c r="D1611" s="111" t="s">
        <v>419</v>
      </c>
      <c r="E1611" s="59">
        <v>438.17</v>
      </c>
      <c r="F1611">
        <f aca="true" t="shared" si="62" ref="F1611:F1618">E1611/2.0074</f>
        <v>218.27737371724618</v>
      </c>
      <c r="G1611" s="144">
        <f aca="true" t="shared" si="63" ref="G1611:G1618">F1611*2.1117</f>
        <v>460.93633007870875</v>
      </c>
    </row>
    <row r="1612" spans="1:7" ht="13.5" thickBot="1">
      <c r="A1612" s="57"/>
      <c r="B1612" s="356" t="s">
        <v>111</v>
      </c>
      <c r="C1612" s="357"/>
      <c r="D1612" s="58" t="s">
        <v>376</v>
      </c>
      <c r="E1612" s="59">
        <v>21.72</v>
      </c>
      <c r="F1612">
        <f t="shared" si="62"/>
        <v>10.819966125336254</v>
      </c>
      <c r="G1612" s="144">
        <f t="shared" si="63"/>
        <v>22.848522466872566</v>
      </c>
    </row>
    <row r="1613" spans="1:7" ht="13.5" thickBot="1">
      <c r="A1613" s="57"/>
      <c r="B1613" s="356" t="s">
        <v>121</v>
      </c>
      <c r="C1613" s="357"/>
      <c r="D1613" s="58" t="s">
        <v>406</v>
      </c>
      <c r="E1613" s="59">
        <v>4.34</v>
      </c>
      <c r="F1613">
        <f t="shared" si="62"/>
        <v>2.1620005977881838</v>
      </c>
      <c r="G1613" s="144">
        <f t="shared" si="63"/>
        <v>4.565496662349307</v>
      </c>
    </row>
    <row r="1614" spans="1:7" ht="13.5" thickBot="1">
      <c r="A1614" s="57" t="s">
        <v>153</v>
      </c>
      <c r="B1614" s="356"/>
      <c r="C1614" s="357"/>
      <c r="D1614" s="58" t="s">
        <v>154</v>
      </c>
      <c r="E1614" s="59">
        <v>3.61</v>
      </c>
      <c r="F1614">
        <f t="shared" si="62"/>
        <v>1.7983461193583739</v>
      </c>
      <c r="G1614" s="144">
        <f t="shared" si="63"/>
        <v>3.797567500249078</v>
      </c>
    </row>
    <row r="1615" spans="1:7" ht="13.5" thickBot="1">
      <c r="A1615" s="57" t="s">
        <v>407</v>
      </c>
      <c r="B1615" s="356"/>
      <c r="C1615" s="357"/>
      <c r="D1615" s="58" t="s">
        <v>369</v>
      </c>
      <c r="E1615" s="59">
        <v>3.61</v>
      </c>
      <c r="F1615">
        <f t="shared" si="62"/>
        <v>1.7983461193583739</v>
      </c>
      <c r="G1615" s="144">
        <f t="shared" si="63"/>
        <v>3.797567500249078</v>
      </c>
    </row>
    <row r="1616" spans="1:7" ht="13.5" thickBot="1">
      <c r="A1616" s="57" t="s">
        <v>408</v>
      </c>
      <c r="B1616" s="356"/>
      <c r="C1616" s="357"/>
      <c r="D1616" s="58" t="s">
        <v>409</v>
      </c>
      <c r="E1616" s="59">
        <v>1.4</v>
      </c>
      <c r="F1616">
        <f t="shared" si="62"/>
        <v>0.6974195476736076</v>
      </c>
      <c r="G1616" s="144">
        <f t="shared" si="63"/>
        <v>1.4727408588223572</v>
      </c>
    </row>
    <row r="1617" spans="1:7" ht="13.5" thickBot="1">
      <c r="A1617" s="57" t="s">
        <v>337</v>
      </c>
      <c r="B1617" s="356"/>
      <c r="C1617" s="357"/>
      <c r="D1617" s="58" t="s">
        <v>410</v>
      </c>
      <c r="E1617" s="59">
        <v>6.98</v>
      </c>
      <c r="F1617">
        <f t="shared" si="62"/>
        <v>3.477134601972701</v>
      </c>
      <c r="G1617" s="144">
        <f t="shared" si="63"/>
        <v>7.342665138985752</v>
      </c>
    </row>
    <row r="1618" spans="1:7" ht="13.5" thickBot="1">
      <c r="A1618" s="57" t="s">
        <v>411</v>
      </c>
      <c r="B1618" s="356"/>
      <c r="C1618" s="357"/>
      <c r="D1618" s="58" t="s">
        <v>412</v>
      </c>
      <c r="E1618" s="59">
        <v>2.79</v>
      </c>
      <c r="F1618">
        <f t="shared" si="62"/>
        <v>1.3898575271495466</v>
      </c>
      <c r="G1618" s="144">
        <f t="shared" si="63"/>
        <v>2.9349621400816974</v>
      </c>
    </row>
    <row r="1619" spans="1:5" ht="13.5" thickBot="1">
      <c r="A1619" s="57"/>
      <c r="B1619" s="356"/>
      <c r="C1619" s="357"/>
      <c r="D1619" s="60" t="s">
        <v>155</v>
      </c>
      <c r="E1619" s="61">
        <f>SUM(E1611:E1618)</f>
        <v>482.62</v>
      </c>
    </row>
    <row r="1620" spans="1:5" ht="13.5" thickBot="1">
      <c r="A1620" s="356"/>
      <c r="B1620" s="358"/>
      <c r="C1620" s="358"/>
      <c r="D1620" s="358"/>
      <c r="E1620" s="357"/>
    </row>
    <row r="1621" spans="1:5" ht="13.5" thickBot="1">
      <c r="A1621" s="57" t="s">
        <v>323</v>
      </c>
      <c r="B1621" s="356" t="s">
        <v>449</v>
      </c>
      <c r="C1621" s="358"/>
      <c r="D1621" s="358"/>
      <c r="E1621" s="357"/>
    </row>
    <row r="1622" spans="1:5" ht="13.5" thickBot="1">
      <c r="A1622" s="356"/>
      <c r="B1622" s="358"/>
      <c r="C1622" s="358"/>
      <c r="D1622" s="358"/>
      <c r="E1622" s="357"/>
    </row>
    <row r="1623" spans="1:5" ht="13.5" thickBot="1">
      <c r="A1623" s="57"/>
      <c r="B1623" s="356"/>
      <c r="C1623" s="357"/>
      <c r="D1623" s="58" t="s">
        <v>145</v>
      </c>
      <c r="E1623" s="59">
        <v>48.26</v>
      </c>
    </row>
    <row r="1624" spans="1:7" ht="13.5" thickBot="1">
      <c r="A1624" s="57"/>
      <c r="B1624" s="356"/>
      <c r="C1624" s="357"/>
      <c r="D1624" s="58" t="s">
        <v>160</v>
      </c>
      <c r="E1624" s="59">
        <v>5.21</v>
      </c>
      <c r="F1624">
        <f>E1624/2.0074</f>
        <v>2.595397030985354</v>
      </c>
      <c r="G1624" s="144">
        <f>F1624*2.1117</f>
        <v>5.480699910331772</v>
      </c>
    </row>
    <row r="1625" spans="1:5" ht="13.5" thickBot="1">
      <c r="A1625" s="63"/>
      <c r="B1625" s="356"/>
      <c r="C1625" s="357"/>
      <c r="D1625" s="60" t="s">
        <v>155</v>
      </c>
      <c r="E1625" s="61">
        <f>SUM(E1623:E1624)</f>
        <v>53.47</v>
      </c>
    </row>
    <row r="1626" spans="1:5" ht="13.5" thickBot="1">
      <c r="A1626" s="356"/>
      <c r="B1626" s="358"/>
      <c r="C1626" s="358"/>
      <c r="D1626" s="358"/>
      <c r="E1626" s="357"/>
    </row>
    <row r="1627" spans="1:5" ht="13.5" thickBot="1">
      <c r="A1627" s="78"/>
      <c r="B1627" s="358"/>
      <c r="C1627" s="358"/>
      <c r="D1627" s="89" t="s">
        <v>144</v>
      </c>
      <c r="E1627" s="106">
        <v>536.09</v>
      </c>
    </row>
    <row r="1628" spans="1:5" ht="13.5" thickBot="1">
      <c r="A1628" s="356"/>
      <c r="B1628" s="358"/>
      <c r="C1628" s="358"/>
      <c r="D1628" s="358"/>
      <c r="E1628" s="357"/>
    </row>
    <row r="1629" spans="1:7" ht="13.5" thickBot="1">
      <c r="A1629" s="57"/>
      <c r="B1629" s="356"/>
      <c r="C1629" s="357"/>
      <c r="D1629" s="111" t="s">
        <v>420</v>
      </c>
      <c r="E1629" s="59">
        <v>507.72</v>
      </c>
      <c r="F1629">
        <f aca="true" t="shared" si="64" ref="F1629:F1636">E1629/2.0074</f>
        <v>252.9241805320315</v>
      </c>
      <c r="G1629" s="144">
        <f>F1629*2.1117</f>
        <v>534.0999920294909</v>
      </c>
    </row>
    <row r="1630" spans="1:7" ht="13.5" thickBot="1">
      <c r="A1630" s="57"/>
      <c r="B1630" s="356" t="s">
        <v>111</v>
      </c>
      <c r="C1630" s="357"/>
      <c r="D1630" s="58" t="s">
        <v>376</v>
      </c>
      <c r="E1630" s="59">
        <v>21.72</v>
      </c>
      <c r="F1630">
        <f t="shared" si="64"/>
        <v>10.819966125336254</v>
      </c>
      <c r="G1630" s="144">
        <f aca="true" t="shared" si="65" ref="G1630:G1690">F1630*2.1117</f>
        <v>22.848522466872566</v>
      </c>
    </row>
    <row r="1631" spans="1:7" ht="13.5" thickBot="1">
      <c r="A1631" s="57"/>
      <c r="B1631" s="356" t="s">
        <v>121</v>
      </c>
      <c r="C1631" s="357"/>
      <c r="D1631" s="58" t="s">
        <v>406</v>
      </c>
      <c r="E1631" s="59">
        <v>4.34</v>
      </c>
      <c r="F1631">
        <f t="shared" si="64"/>
        <v>2.1620005977881838</v>
      </c>
      <c r="G1631" s="144">
        <f t="shared" si="65"/>
        <v>4.565496662349307</v>
      </c>
    </row>
    <row r="1632" spans="1:7" ht="13.5" thickBot="1">
      <c r="A1632" s="57" t="s">
        <v>153</v>
      </c>
      <c r="B1632" s="356"/>
      <c r="C1632" s="357"/>
      <c r="D1632" s="58" t="s">
        <v>154</v>
      </c>
      <c r="E1632" s="59">
        <v>3.61</v>
      </c>
      <c r="F1632">
        <f t="shared" si="64"/>
        <v>1.7983461193583739</v>
      </c>
      <c r="G1632" s="144">
        <f t="shared" si="65"/>
        <v>3.797567500249078</v>
      </c>
    </row>
    <row r="1633" spans="1:7" ht="13.5" thickBot="1">
      <c r="A1633" s="57" t="s">
        <v>407</v>
      </c>
      <c r="B1633" s="356"/>
      <c r="C1633" s="357"/>
      <c r="D1633" s="58" t="s">
        <v>369</v>
      </c>
      <c r="E1633" s="59">
        <v>3.61</v>
      </c>
      <c r="F1633">
        <f t="shared" si="64"/>
        <v>1.7983461193583739</v>
      </c>
      <c r="G1633" s="144">
        <f t="shared" si="65"/>
        <v>3.797567500249078</v>
      </c>
    </row>
    <row r="1634" spans="1:7" ht="13.5" thickBot="1">
      <c r="A1634" s="57" t="s">
        <v>408</v>
      </c>
      <c r="B1634" s="356"/>
      <c r="C1634" s="357"/>
      <c r="D1634" s="58" t="s">
        <v>409</v>
      </c>
      <c r="E1634" s="59">
        <v>1.4</v>
      </c>
      <c r="F1634">
        <f t="shared" si="64"/>
        <v>0.6974195476736076</v>
      </c>
      <c r="G1634" s="144">
        <f t="shared" si="65"/>
        <v>1.4727408588223572</v>
      </c>
    </row>
    <row r="1635" spans="1:7" ht="13.5" thickBot="1">
      <c r="A1635" s="57" t="s">
        <v>337</v>
      </c>
      <c r="B1635" s="356"/>
      <c r="C1635" s="357"/>
      <c r="D1635" s="58" t="s">
        <v>410</v>
      </c>
      <c r="E1635" s="59">
        <v>6.98</v>
      </c>
      <c r="F1635">
        <f t="shared" si="64"/>
        <v>3.477134601972701</v>
      </c>
      <c r="G1635" s="144">
        <f t="shared" si="65"/>
        <v>7.342665138985752</v>
      </c>
    </row>
    <row r="1636" spans="1:7" ht="13.5" thickBot="1">
      <c r="A1636" s="57" t="s">
        <v>411</v>
      </c>
      <c r="B1636" s="356"/>
      <c r="C1636" s="357"/>
      <c r="D1636" s="58" t="s">
        <v>412</v>
      </c>
      <c r="E1636" s="59">
        <v>2.79</v>
      </c>
      <c r="F1636">
        <f t="shared" si="64"/>
        <v>1.3898575271495466</v>
      </c>
      <c r="G1636" s="144">
        <f t="shared" si="65"/>
        <v>2.9349621400816974</v>
      </c>
    </row>
    <row r="1637" spans="1:5" ht="13.5" thickBot="1">
      <c r="A1637" s="57"/>
      <c r="B1637" s="356"/>
      <c r="C1637" s="357"/>
      <c r="D1637" s="60" t="s">
        <v>155</v>
      </c>
      <c r="E1637" s="61">
        <f>SUM(E1629:E1636)</f>
        <v>552.1700000000001</v>
      </c>
    </row>
    <row r="1638" spans="1:5" ht="13.5" thickBot="1">
      <c r="A1638" s="356"/>
      <c r="B1638" s="358"/>
      <c r="C1638" s="358"/>
      <c r="D1638" s="358"/>
      <c r="E1638" s="357"/>
    </row>
    <row r="1639" spans="1:5" ht="13.5" thickBot="1">
      <c r="A1639" s="57" t="s">
        <v>323</v>
      </c>
      <c r="B1639" s="356" t="s">
        <v>485</v>
      </c>
      <c r="C1639" s="358"/>
      <c r="D1639" s="358"/>
      <c r="E1639" s="357"/>
    </row>
    <row r="1640" spans="1:5" ht="13.5" thickBot="1">
      <c r="A1640" s="356"/>
      <c r="B1640" s="358"/>
      <c r="C1640" s="358"/>
      <c r="D1640" s="358"/>
      <c r="E1640" s="357"/>
    </row>
    <row r="1641" spans="1:5" ht="13.5" thickBot="1">
      <c r="A1641" s="57"/>
      <c r="B1641" s="356"/>
      <c r="C1641" s="357"/>
      <c r="D1641" s="58" t="s">
        <v>145</v>
      </c>
      <c r="E1641" s="59">
        <v>55.22</v>
      </c>
    </row>
    <row r="1642" spans="1:7" ht="13.5" thickBot="1">
      <c r="A1642" s="57"/>
      <c r="B1642" s="356"/>
      <c r="C1642" s="357"/>
      <c r="D1642" s="58" t="s">
        <v>160</v>
      </c>
      <c r="E1642" s="59">
        <v>5.21</v>
      </c>
      <c r="F1642">
        <f>E1642/2.0074</f>
        <v>2.595397030985354</v>
      </c>
      <c r="G1642" s="144">
        <f t="shared" si="65"/>
        <v>5.480699910331772</v>
      </c>
    </row>
    <row r="1643" spans="1:5" ht="13.5" thickBot="1">
      <c r="A1643" s="63"/>
      <c r="B1643" s="356"/>
      <c r="C1643" s="357"/>
      <c r="D1643" s="60" t="s">
        <v>155</v>
      </c>
      <c r="E1643" s="61">
        <f>SUM(E1641:E1642)</f>
        <v>60.43</v>
      </c>
    </row>
    <row r="1644" spans="1:5" ht="13.5" thickBot="1">
      <c r="A1644" s="356"/>
      <c r="B1644" s="358"/>
      <c r="C1644" s="358"/>
      <c r="D1644" s="358"/>
      <c r="E1644" s="357"/>
    </row>
    <row r="1645" spans="1:5" ht="13.5" thickBot="1">
      <c r="A1645" s="78"/>
      <c r="B1645" s="356"/>
      <c r="C1645" s="357"/>
      <c r="D1645" s="60" t="s">
        <v>144</v>
      </c>
      <c r="E1645" s="90">
        <v>612.6</v>
      </c>
    </row>
    <row r="1646" spans="1:5" ht="13.5" thickBot="1">
      <c r="A1646" s="356"/>
      <c r="B1646" s="358"/>
      <c r="C1646" s="358"/>
      <c r="D1646" s="358"/>
      <c r="E1646" s="357"/>
    </row>
    <row r="1647" spans="1:7" ht="13.5" thickBot="1">
      <c r="A1647" s="57"/>
      <c r="B1647" s="356"/>
      <c r="C1647" s="357"/>
      <c r="D1647" s="111" t="s">
        <v>421</v>
      </c>
      <c r="E1647" s="59">
        <v>577.27</v>
      </c>
      <c r="F1647">
        <f aca="true" t="shared" si="66" ref="F1647:F1654">E1647/2.0074</f>
        <v>287.57098734681676</v>
      </c>
      <c r="G1647" s="144">
        <f t="shared" si="65"/>
        <v>607.2636539802729</v>
      </c>
    </row>
    <row r="1648" spans="1:7" ht="13.5" thickBot="1">
      <c r="A1648" s="57"/>
      <c r="B1648" s="356" t="s">
        <v>111</v>
      </c>
      <c r="C1648" s="357"/>
      <c r="D1648" s="58" t="s">
        <v>376</v>
      </c>
      <c r="E1648" s="59">
        <v>21.72</v>
      </c>
      <c r="F1648">
        <f t="shared" si="66"/>
        <v>10.819966125336254</v>
      </c>
      <c r="G1648" s="144">
        <f t="shared" si="65"/>
        <v>22.848522466872566</v>
      </c>
    </row>
    <row r="1649" spans="1:7" ht="13.5" thickBot="1">
      <c r="A1649" s="57"/>
      <c r="B1649" s="356" t="s">
        <v>121</v>
      </c>
      <c r="C1649" s="357"/>
      <c r="D1649" s="58" t="s">
        <v>406</v>
      </c>
      <c r="E1649" s="59">
        <v>4.34</v>
      </c>
      <c r="F1649">
        <f t="shared" si="66"/>
        <v>2.1620005977881838</v>
      </c>
      <c r="G1649" s="144">
        <f t="shared" si="65"/>
        <v>4.565496662349307</v>
      </c>
    </row>
    <row r="1650" spans="1:7" ht="13.5" thickBot="1">
      <c r="A1650" s="57" t="s">
        <v>153</v>
      </c>
      <c r="B1650" s="356"/>
      <c r="C1650" s="357"/>
      <c r="D1650" s="58" t="s">
        <v>154</v>
      </c>
      <c r="E1650" s="59">
        <v>3.61</v>
      </c>
      <c r="F1650">
        <f t="shared" si="66"/>
        <v>1.7983461193583739</v>
      </c>
      <c r="G1650" s="144">
        <f t="shared" si="65"/>
        <v>3.797567500249078</v>
      </c>
    </row>
    <row r="1651" spans="1:7" ht="13.5" thickBot="1">
      <c r="A1651" s="57" t="s">
        <v>407</v>
      </c>
      <c r="B1651" s="356"/>
      <c r="C1651" s="357"/>
      <c r="D1651" s="58" t="s">
        <v>369</v>
      </c>
      <c r="E1651" s="59">
        <v>3.61</v>
      </c>
      <c r="F1651">
        <f t="shared" si="66"/>
        <v>1.7983461193583739</v>
      </c>
      <c r="G1651" s="144">
        <f t="shared" si="65"/>
        <v>3.797567500249078</v>
      </c>
    </row>
    <row r="1652" spans="1:7" ht="13.5" thickBot="1">
      <c r="A1652" s="57" t="s">
        <v>408</v>
      </c>
      <c r="B1652" s="356"/>
      <c r="C1652" s="357"/>
      <c r="D1652" s="58" t="s">
        <v>409</v>
      </c>
      <c r="E1652" s="59">
        <v>1.4</v>
      </c>
      <c r="F1652">
        <f t="shared" si="66"/>
        <v>0.6974195476736076</v>
      </c>
      <c r="G1652" s="144">
        <f t="shared" si="65"/>
        <v>1.4727408588223572</v>
      </c>
    </row>
    <row r="1653" spans="1:7" ht="13.5" thickBot="1">
      <c r="A1653" s="57" t="s">
        <v>337</v>
      </c>
      <c r="B1653" s="356"/>
      <c r="C1653" s="357"/>
      <c r="D1653" s="58" t="s">
        <v>410</v>
      </c>
      <c r="E1653" s="59">
        <v>6.98</v>
      </c>
      <c r="F1653">
        <f t="shared" si="66"/>
        <v>3.477134601972701</v>
      </c>
      <c r="G1653" s="144">
        <f t="shared" si="65"/>
        <v>7.342665138985752</v>
      </c>
    </row>
    <row r="1654" spans="1:7" ht="13.5" thickBot="1">
      <c r="A1654" s="57" t="s">
        <v>411</v>
      </c>
      <c r="B1654" s="356"/>
      <c r="C1654" s="357"/>
      <c r="D1654" s="58" t="s">
        <v>412</v>
      </c>
      <c r="E1654" s="59">
        <v>2.79</v>
      </c>
      <c r="F1654">
        <f t="shared" si="66"/>
        <v>1.3898575271495466</v>
      </c>
      <c r="G1654" s="144">
        <f t="shared" si="65"/>
        <v>2.9349621400816974</v>
      </c>
    </row>
    <row r="1655" spans="1:5" ht="13.5" thickBot="1">
      <c r="A1655" s="57"/>
      <c r="B1655" s="356"/>
      <c r="C1655" s="357"/>
      <c r="D1655" s="60" t="s">
        <v>155</v>
      </c>
      <c r="E1655" s="61">
        <f>SUM(E1647:E1654)</f>
        <v>621.72</v>
      </c>
    </row>
    <row r="1656" spans="1:5" ht="13.5" thickBot="1">
      <c r="A1656" s="356"/>
      <c r="B1656" s="358"/>
      <c r="C1656" s="358"/>
      <c r="D1656" s="358"/>
      <c r="E1656" s="357"/>
    </row>
    <row r="1657" spans="1:5" ht="13.5" thickBot="1">
      <c r="A1657" s="57" t="s">
        <v>323</v>
      </c>
      <c r="B1657" s="356" t="s">
        <v>486</v>
      </c>
      <c r="C1657" s="358"/>
      <c r="D1657" s="358"/>
      <c r="E1657" s="357"/>
    </row>
    <row r="1658" spans="1:5" ht="13.5" thickBot="1">
      <c r="A1658" s="356"/>
      <c r="B1658" s="358"/>
      <c r="C1658" s="358"/>
      <c r="D1658" s="358"/>
      <c r="E1658" s="357"/>
    </row>
    <row r="1659" spans="1:5" ht="13.5" thickBot="1">
      <c r="A1659" s="57"/>
      <c r="B1659" s="356"/>
      <c r="C1659" s="357"/>
      <c r="D1659" s="58" t="s">
        <v>145</v>
      </c>
      <c r="E1659" s="59">
        <v>62.17</v>
      </c>
    </row>
    <row r="1660" spans="1:7" ht="13.5" thickBot="1">
      <c r="A1660" s="57"/>
      <c r="B1660" s="356"/>
      <c r="C1660" s="357"/>
      <c r="D1660" s="58" t="s">
        <v>160</v>
      </c>
      <c r="E1660" s="59">
        <v>5.21</v>
      </c>
      <c r="F1660">
        <f>E1660/2.0074</f>
        <v>2.595397030985354</v>
      </c>
      <c r="G1660" s="144">
        <f t="shared" si="65"/>
        <v>5.480699910331772</v>
      </c>
    </row>
    <row r="1661" spans="1:5" ht="13.5" thickBot="1">
      <c r="A1661" s="63"/>
      <c r="B1661" s="356"/>
      <c r="C1661" s="357"/>
      <c r="D1661" s="60" t="s">
        <v>155</v>
      </c>
      <c r="E1661" s="61">
        <f>SUM(E1659:E1660)</f>
        <v>67.38</v>
      </c>
    </row>
    <row r="1662" spans="1:5" ht="13.5" thickBot="1">
      <c r="A1662" s="356"/>
      <c r="B1662" s="358"/>
      <c r="C1662" s="358"/>
      <c r="D1662" s="358"/>
      <c r="E1662" s="357"/>
    </row>
    <row r="1663" spans="1:5" ht="13.5" thickBot="1">
      <c r="A1663" s="79"/>
      <c r="B1663" s="356"/>
      <c r="C1663" s="357"/>
      <c r="D1663" s="60" t="s">
        <v>144</v>
      </c>
      <c r="E1663" s="61">
        <v>689.1</v>
      </c>
    </row>
    <row r="1664" spans="1:5" ht="13.5" thickBot="1">
      <c r="A1664" s="402"/>
      <c r="B1664" s="403"/>
      <c r="C1664" s="403"/>
      <c r="D1664" s="403"/>
      <c r="E1664" s="404"/>
    </row>
    <row r="1665" spans="1:7" ht="13.5" thickBot="1">
      <c r="A1665" s="57"/>
      <c r="B1665" s="356"/>
      <c r="C1665" s="357"/>
      <c r="D1665" s="111" t="s">
        <v>422</v>
      </c>
      <c r="E1665" s="59">
        <v>646.82</v>
      </c>
      <c r="F1665">
        <f aca="true" t="shared" si="67" ref="F1665:F1672">E1665/2.0074</f>
        <v>322.21779416160206</v>
      </c>
      <c r="G1665" s="144">
        <f t="shared" si="65"/>
        <v>680.4273159310551</v>
      </c>
    </row>
    <row r="1666" spans="1:7" ht="13.5" thickBot="1">
      <c r="A1666" s="57"/>
      <c r="B1666" s="356" t="s">
        <v>111</v>
      </c>
      <c r="C1666" s="357"/>
      <c r="D1666" s="58" t="s">
        <v>376</v>
      </c>
      <c r="E1666" s="59">
        <v>21.72</v>
      </c>
      <c r="F1666">
        <f t="shared" si="67"/>
        <v>10.819966125336254</v>
      </c>
      <c r="G1666" s="144">
        <f t="shared" si="65"/>
        <v>22.848522466872566</v>
      </c>
    </row>
    <row r="1667" spans="1:7" ht="13.5" thickBot="1">
      <c r="A1667" s="57"/>
      <c r="B1667" s="356" t="s">
        <v>121</v>
      </c>
      <c r="C1667" s="357"/>
      <c r="D1667" s="58" t="s">
        <v>406</v>
      </c>
      <c r="E1667" s="59">
        <v>4.34</v>
      </c>
      <c r="F1667">
        <f t="shared" si="67"/>
        <v>2.1620005977881838</v>
      </c>
      <c r="G1667" s="144">
        <f t="shared" si="65"/>
        <v>4.565496662349307</v>
      </c>
    </row>
    <row r="1668" spans="1:7" ht="13.5" thickBot="1">
      <c r="A1668" s="57" t="s">
        <v>153</v>
      </c>
      <c r="B1668" s="356"/>
      <c r="C1668" s="357"/>
      <c r="D1668" s="58" t="s">
        <v>154</v>
      </c>
      <c r="E1668" s="59">
        <v>3.61</v>
      </c>
      <c r="F1668">
        <f t="shared" si="67"/>
        <v>1.7983461193583739</v>
      </c>
      <c r="G1668" s="144">
        <f t="shared" si="65"/>
        <v>3.797567500249078</v>
      </c>
    </row>
    <row r="1669" spans="1:7" ht="13.5" thickBot="1">
      <c r="A1669" s="57" t="s">
        <v>407</v>
      </c>
      <c r="B1669" s="356"/>
      <c r="C1669" s="357"/>
      <c r="D1669" s="58" t="s">
        <v>369</v>
      </c>
      <c r="E1669" s="59">
        <v>3.61</v>
      </c>
      <c r="F1669">
        <f t="shared" si="67"/>
        <v>1.7983461193583739</v>
      </c>
      <c r="G1669" s="144">
        <f t="shared" si="65"/>
        <v>3.797567500249078</v>
      </c>
    </row>
    <row r="1670" spans="1:7" ht="13.5" thickBot="1">
      <c r="A1670" s="57" t="s">
        <v>408</v>
      </c>
      <c r="B1670" s="356"/>
      <c r="C1670" s="357"/>
      <c r="D1670" s="58" t="s">
        <v>409</v>
      </c>
      <c r="E1670" s="59">
        <v>1.4</v>
      </c>
      <c r="F1670">
        <f t="shared" si="67"/>
        <v>0.6974195476736076</v>
      </c>
      <c r="G1670" s="144">
        <f t="shared" si="65"/>
        <v>1.4727408588223572</v>
      </c>
    </row>
    <row r="1671" spans="1:7" ht="13.5" thickBot="1">
      <c r="A1671" s="57" t="s">
        <v>337</v>
      </c>
      <c r="B1671" s="356"/>
      <c r="C1671" s="357"/>
      <c r="D1671" s="58" t="s">
        <v>410</v>
      </c>
      <c r="E1671" s="59">
        <v>6.98</v>
      </c>
      <c r="F1671">
        <f t="shared" si="67"/>
        <v>3.477134601972701</v>
      </c>
      <c r="G1671" s="144">
        <f t="shared" si="65"/>
        <v>7.342665138985752</v>
      </c>
    </row>
    <row r="1672" spans="1:7" ht="13.5" thickBot="1">
      <c r="A1672" s="57" t="s">
        <v>411</v>
      </c>
      <c r="B1672" s="356"/>
      <c r="C1672" s="357"/>
      <c r="D1672" s="58" t="s">
        <v>412</v>
      </c>
      <c r="E1672" s="59">
        <v>2.79</v>
      </c>
      <c r="F1672">
        <f t="shared" si="67"/>
        <v>1.3898575271495466</v>
      </c>
      <c r="G1672" s="144">
        <f t="shared" si="65"/>
        <v>2.9349621400816974</v>
      </c>
    </row>
    <row r="1673" spans="1:5" ht="13.5" thickBot="1">
      <c r="A1673" s="57"/>
      <c r="B1673" s="356"/>
      <c r="C1673" s="357"/>
      <c r="D1673" s="60" t="s">
        <v>155</v>
      </c>
      <c r="E1673" s="61">
        <f>SUM(E1665:E1672)</f>
        <v>691.2700000000001</v>
      </c>
    </row>
    <row r="1674" spans="1:5" ht="13.5" thickBot="1">
      <c r="A1674" s="356"/>
      <c r="B1674" s="358"/>
      <c r="C1674" s="358"/>
      <c r="D1674" s="358"/>
      <c r="E1674" s="357"/>
    </row>
    <row r="1675" spans="1:5" ht="13.5" thickBot="1">
      <c r="A1675" s="57" t="s">
        <v>323</v>
      </c>
      <c r="B1675" s="356" t="s">
        <v>487</v>
      </c>
      <c r="C1675" s="358"/>
      <c r="D1675" s="358"/>
      <c r="E1675" s="357"/>
    </row>
    <row r="1676" spans="1:5" ht="13.5" thickBot="1">
      <c r="A1676" s="356"/>
      <c r="B1676" s="358"/>
      <c r="C1676" s="358"/>
      <c r="D1676" s="358"/>
      <c r="E1676" s="357"/>
    </row>
    <row r="1677" spans="1:5" ht="13.5" thickBot="1">
      <c r="A1677" s="57"/>
      <c r="B1677" s="356"/>
      <c r="C1677" s="357"/>
      <c r="D1677" s="58" t="s">
        <v>145</v>
      </c>
      <c r="E1677" s="59">
        <v>69.13</v>
      </c>
    </row>
    <row r="1678" spans="1:7" ht="13.5" thickBot="1">
      <c r="A1678" s="57"/>
      <c r="B1678" s="356"/>
      <c r="C1678" s="357"/>
      <c r="D1678" s="58" t="s">
        <v>160</v>
      </c>
      <c r="E1678" s="59">
        <v>5.21</v>
      </c>
      <c r="F1678">
        <f>E1678/2.0074</f>
        <v>2.595397030985354</v>
      </c>
      <c r="G1678" s="144">
        <f t="shared" si="65"/>
        <v>5.480699910331772</v>
      </c>
    </row>
    <row r="1679" spans="1:5" ht="13.5" thickBot="1">
      <c r="A1679" s="63"/>
      <c r="B1679" s="356"/>
      <c r="C1679" s="357"/>
      <c r="D1679" s="60" t="s">
        <v>155</v>
      </c>
      <c r="E1679" s="61">
        <f>SUM(E1677:E1678)</f>
        <v>74.33999999999999</v>
      </c>
    </row>
    <row r="1680" spans="1:5" ht="13.5" thickBot="1">
      <c r="A1680" s="356"/>
      <c r="B1680" s="358"/>
      <c r="C1680" s="358"/>
      <c r="D1680" s="358"/>
      <c r="E1680" s="357"/>
    </row>
    <row r="1681" spans="1:5" ht="13.5" thickBot="1">
      <c r="A1681" s="79"/>
      <c r="B1681" s="356"/>
      <c r="C1681" s="357"/>
      <c r="D1681" s="89" t="s">
        <v>144</v>
      </c>
      <c r="E1681" s="90">
        <v>765.61</v>
      </c>
    </row>
    <row r="1682" spans="1:5" ht="13.5" thickBot="1">
      <c r="A1682" s="356"/>
      <c r="B1682" s="358"/>
      <c r="C1682" s="358"/>
      <c r="D1682" s="358"/>
      <c r="E1682" s="357"/>
    </row>
    <row r="1683" spans="1:7" ht="13.5" thickBot="1">
      <c r="A1683" s="57"/>
      <c r="B1683" s="356"/>
      <c r="C1683" s="357"/>
      <c r="D1683" s="111" t="s">
        <v>423</v>
      </c>
      <c r="E1683" s="59">
        <v>716.37</v>
      </c>
      <c r="F1683">
        <f aca="true" t="shared" si="68" ref="F1683:F1690">E1683/2.0074</f>
        <v>356.86460097638735</v>
      </c>
      <c r="G1683" s="144">
        <f t="shared" si="65"/>
        <v>753.5909778818371</v>
      </c>
    </row>
    <row r="1684" spans="1:7" ht="13.5" thickBot="1">
      <c r="A1684" s="57"/>
      <c r="B1684" s="356" t="s">
        <v>111</v>
      </c>
      <c r="C1684" s="357"/>
      <c r="D1684" s="58" t="s">
        <v>376</v>
      </c>
      <c r="E1684" s="59">
        <v>21.72</v>
      </c>
      <c r="F1684">
        <f t="shared" si="68"/>
        <v>10.819966125336254</v>
      </c>
      <c r="G1684" s="144">
        <f t="shared" si="65"/>
        <v>22.848522466872566</v>
      </c>
    </row>
    <row r="1685" spans="1:7" ht="13.5" thickBot="1">
      <c r="A1685" s="57"/>
      <c r="B1685" s="356" t="s">
        <v>121</v>
      </c>
      <c r="C1685" s="357"/>
      <c r="D1685" s="58" t="s">
        <v>406</v>
      </c>
      <c r="E1685" s="59">
        <v>4.34</v>
      </c>
      <c r="F1685">
        <f t="shared" si="68"/>
        <v>2.1620005977881838</v>
      </c>
      <c r="G1685" s="144">
        <f t="shared" si="65"/>
        <v>4.565496662349307</v>
      </c>
    </row>
    <row r="1686" spans="1:7" ht="13.5" thickBot="1">
      <c r="A1686" s="57" t="s">
        <v>153</v>
      </c>
      <c r="B1686" s="356"/>
      <c r="C1686" s="357"/>
      <c r="D1686" s="58" t="s">
        <v>154</v>
      </c>
      <c r="E1686" s="59">
        <v>3.61</v>
      </c>
      <c r="F1686">
        <f t="shared" si="68"/>
        <v>1.7983461193583739</v>
      </c>
      <c r="G1686" s="144">
        <f t="shared" si="65"/>
        <v>3.797567500249078</v>
      </c>
    </row>
    <row r="1687" spans="1:7" ht="13.5" thickBot="1">
      <c r="A1687" s="57" t="s">
        <v>407</v>
      </c>
      <c r="B1687" s="356"/>
      <c r="C1687" s="357"/>
      <c r="D1687" s="58" t="s">
        <v>369</v>
      </c>
      <c r="E1687" s="59">
        <v>3.61</v>
      </c>
      <c r="F1687">
        <f t="shared" si="68"/>
        <v>1.7983461193583739</v>
      </c>
      <c r="G1687" s="144">
        <f t="shared" si="65"/>
        <v>3.797567500249078</v>
      </c>
    </row>
    <row r="1688" spans="1:7" ht="13.5" thickBot="1">
      <c r="A1688" s="57" t="s">
        <v>408</v>
      </c>
      <c r="B1688" s="356"/>
      <c r="C1688" s="357"/>
      <c r="D1688" s="58" t="s">
        <v>409</v>
      </c>
      <c r="E1688" s="59">
        <v>1.4</v>
      </c>
      <c r="F1688">
        <f t="shared" si="68"/>
        <v>0.6974195476736076</v>
      </c>
      <c r="G1688" s="144">
        <f t="shared" si="65"/>
        <v>1.4727408588223572</v>
      </c>
    </row>
    <row r="1689" spans="1:7" ht="13.5" thickBot="1">
      <c r="A1689" s="57" t="s">
        <v>337</v>
      </c>
      <c r="B1689" s="356"/>
      <c r="C1689" s="357"/>
      <c r="D1689" s="58" t="s">
        <v>410</v>
      </c>
      <c r="E1689" s="59">
        <v>6.98</v>
      </c>
      <c r="F1689">
        <f t="shared" si="68"/>
        <v>3.477134601972701</v>
      </c>
      <c r="G1689" s="144">
        <f t="shared" si="65"/>
        <v>7.342665138985752</v>
      </c>
    </row>
    <row r="1690" spans="1:7" ht="13.5" thickBot="1">
      <c r="A1690" s="57" t="s">
        <v>411</v>
      </c>
      <c r="B1690" s="356"/>
      <c r="C1690" s="357"/>
      <c r="D1690" s="58" t="s">
        <v>412</v>
      </c>
      <c r="E1690" s="59">
        <v>2.79</v>
      </c>
      <c r="F1690">
        <f t="shared" si="68"/>
        <v>1.3898575271495466</v>
      </c>
      <c r="G1690" s="144">
        <f t="shared" si="65"/>
        <v>2.9349621400816974</v>
      </c>
    </row>
    <row r="1691" spans="1:5" ht="13.5" thickBot="1">
      <c r="A1691" s="57"/>
      <c r="B1691" s="356"/>
      <c r="C1691" s="357"/>
      <c r="D1691" s="60" t="s">
        <v>155</v>
      </c>
      <c r="E1691" s="61">
        <f>SUM(E1683:E1690)</f>
        <v>760.82</v>
      </c>
    </row>
    <row r="1692" spans="1:5" ht="13.5" thickBot="1">
      <c r="A1692" s="356"/>
      <c r="B1692" s="358"/>
      <c r="C1692" s="358"/>
      <c r="D1692" s="358"/>
      <c r="E1692" s="357"/>
    </row>
    <row r="1693" spans="1:5" ht="13.5" thickBot="1">
      <c r="A1693" s="57" t="s">
        <v>323</v>
      </c>
      <c r="B1693" s="356" t="s">
        <v>488</v>
      </c>
      <c r="C1693" s="358"/>
      <c r="D1693" s="358"/>
      <c r="E1693" s="357"/>
    </row>
    <row r="1694" spans="1:5" ht="13.5" thickBot="1">
      <c r="A1694" s="356"/>
      <c r="B1694" s="358"/>
      <c r="C1694" s="358"/>
      <c r="D1694" s="358"/>
      <c r="E1694" s="357"/>
    </row>
    <row r="1695" spans="1:5" ht="13.5" thickBot="1">
      <c r="A1695" s="57"/>
      <c r="B1695" s="356"/>
      <c r="C1695" s="357"/>
      <c r="D1695" s="58" t="s">
        <v>145</v>
      </c>
      <c r="E1695" s="59">
        <v>76.08</v>
      </c>
    </row>
    <row r="1696" spans="1:7" ht="13.5" thickBot="1">
      <c r="A1696" s="57"/>
      <c r="B1696" s="356"/>
      <c r="C1696" s="357"/>
      <c r="D1696" s="58" t="s">
        <v>160</v>
      </c>
      <c r="E1696" s="59">
        <v>5.21</v>
      </c>
      <c r="F1696">
        <f>E1696/2.0074</f>
        <v>2.595397030985354</v>
      </c>
      <c r="G1696" s="144">
        <f>F1696*2.1117</f>
        <v>5.480699910331772</v>
      </c>
    </row>
    <row r="1697" spans="1:5" ht="13.5" thickBot="1">
      <c r="A1697" s="63"/>
      <c r="B1697" s="356"/>
      <c r="C1697" s="357"/>
      <c r="D1697" s="60" t="s">
        <v>155</v>
      </c>
      <c r="E1697" s="61">
        <f>SUM(E1695:E1696)</f>
        <v>81.28999999999999</v>
      </c>
    </row>
    <row r="1698" spans="1:5" ht="13.5" thickBot="1">
      <c r="A1698" s="356"/>
      <c r="B1698" s="358"/>
      <c r="C1698" s="358"/>
      <c r="D1698" s="358"/>
      <c r="E1698" s="357"/>
    </row>
    <row r="1699" spans="1:5" ht="13.5" thickBot="1">
      <c r="A1699" s="78"/>
      <c r="B1699" s="356"/>
      <c r="C1699" s="357"/>
      <c r="D1699" s="89" t="s">
        <v>144</v>
      </c>
      <c r="E1699" s="90">
        <v>842.11</v>
      </c>
    </row>
    <row r="1700" spans="1:5" ht="13.5" thickBot="1">
      <c r="A1700" s="356"/>
      <c r="B1700" s="358"/>
      <c r="C1700" s="358"/>
      <c r="D1700" s="358"/>
      <c r="E1700" s="357"/>
    </row>
    <row r="1701" spans="1:7" ht="13.5" thickBot="1">
      <c r="A1701" s="57"/>
      <c r="B1701" s="356"/>
      <c r="C1701" s="357"/>
      <c r="D1701" s="111" t="s">
        <v>424</v>
      </c>
      <c r="E1701" s="59">
        <v>785.92</v>
      </c>
      <c r="F1701">
        <f aca="true" t="shared" si="69" ref="F1701:F1708">E1701/2.0074</f>
        <v>391.51140779117264</v>
      </c>
      <c r="G1701" s="144">
        <f aca="true" t="shared" si="70" ref="G1701:G1708">F1701*2.1117</f>
        <v>826.7546398326192</v>
      </c>
    </row>
    <row r="1702" spans="1:7" ht="13.5" thickBot="1">
      <c r="A1702" s="57"/>
      <c r="B1702" s="356" t="s">
        <v>111</v>
      </c>
      <c r="C1702" s="357"/>
      <c r="D1702" s="58" t="s">
        <v>376</v>
      </c>
      <c r="E1702" s="59">
        <v>21.72</v>
      </c>
      <c r="F1702">
        <f t="shared" si="69"/>
        <v>10.819966125336254</v>
      </c>
      <c r="G1702" s="144">
        <f t="shared" si="70"/>
        <v>22.848522466872566</v>
      </c>
    </row>
    <row r="1703" spans="1:7" ht="13.5" thickBot="1">
      <c r="A1703" s="57"/>
      <c r="B1703" s="356" t="s">
        <v>121</v>
      </c>
      <c r="C1703" s="357"/>
      <c r="D1703" s="58" t="s">
        <v>406</v>
      </c>
      <c r="E1703" s="59">
        <v>4.34</v>
      </c>
      <c r="F1703">
        <f t="shared" si="69"/>
        <v>2.1620005977881838</v>
      </c>
      <c r="G1703" s="144">
        <f t="shared" si="70"/>
        <v>4.565496662349307</v>
      </c>
    </row>
    <row r="1704" spans="1:7" ht="13.5" thickBot="1">
      <c r="A1704" s="57" t="s">
        <v>153</v>
      </c>
      <c r="B1704" s="356"/>
      <c r="C1704" s="357"/>
      <c r="D1704" s="58" t="s">
        <v>154</v>
      </c>
      <c r="E1704" s="59">
        <v>3.61</v>
      </c>
      <c r="F1704">
        <f t="shared" si="69"/>
        <v>1.7983461193583739</v>
      </c>
      <c r="G1704" s="144">
        <f t="shared" si="70"/>
        <v>3.797567500249078</v>
      </c>
    </row>
    <row r="1705" spans="1:7" ht="13.5" thickBot="1">
      <c r="A1705" s="57" t="s">
        <v>407</v>
      </c>
      <c r="B1705" s="356"/>
      <c r="C1705" s="357"/>
      <c r="D1705" s="58" t="s">
        <v>369</v>
      </c>
      <c r="E1705" s="59">
        <v>3.61</v>
      </c>
      <c r="F1705">
        <f t="shared" si="69"/>
        <v>1.7983461193583739</v>
      </c>
      <c r="G1705" s="144">
        <f t="shared" si="70"/>
        <v>3.797567500249078</v>
      </c>
    </row>
    <row r="1706" spans="1:7" ht="13.5" thickBot="1">
      <c r="A1706" s="57" t="s">
        <v>408</v>
      </c>
      <c r="B1706" s="356"/>
      <c r="C1706" s="357"/>
      <c r="D1706" s="58" t="s">
        <v>409</v>
      </c>
      <c r="E1706" s="59">
        <v>1.4</v>
      </c>
      <c r="F1706">
        <f t="shared" si="69"/>
        <v>0.6974195476736076</v>
      </c>
      <c r="G1706" s="144">
        <f t="shared" si="70"/>
        <v>1.4727408588223572</v>
      </c>
    </row>
    <row r="1707" spans="1:7" ht="13.5" thickBot="1">
      <c r="A1707" s="57" t="s">
        <v>337</v>
      </c>
      <c r="B1707" s="356"/>
      <c r="C1707" s="357"/>
      <c r="D1707" s="58" t="s">
        <v>410</v>
      </c>
      <c r="E1707" s="59">
        <v>6.98</v>
      </c>
      <c r="F1707">
        <f t="shared" si="69"/>
        <v>3.477134601972701</v>
      </c>
      <c r="G1707" s="144">
        <f t="shared" si="70"/>
        <v>7.342665138985752</v>
      </c>
    </row>
    <row r="1708" spans="1:7" ht="13.5" thickBot="1">
      <c r="A1708" s="57" t="s">
        <v>411</v>
      </c>
      <c r="B1708" s="356"/>
      <c r="C1708" s="357"/>
      <c r="D1708" s="58" t="s">
        <v>412</v>
      </c>
      <c r="E1708" s="59">
        <v>2.79</v>
      </c>
      <c r="F1708">
        <f t="shared" si="69"/>
        <v>1.3898575271495466</v>
      </c>
      <c r="G1708" s="144">
        <f t="shared" si="70"/>
        <v>2.9349621400816974</v>
      </c>
    </row>
    <row r="1709" spans="1:5" ht="13.5" thickBot="1">
      <c r="A1709" s="57"/>
      <c r="B1709" s="356"/>
      <c r="C1709" s="357"/>
      <c r="D1709" s="60" t="s">
        <v>155</v>
      </c>
      <c r="E1709" s="61">
        <f>SUM(E1701:E1708)</f>
        <v>830.37</v>
      </c>
    </row>
    <row r="1710" spans="1:5" ht="13.5" thickBot="1">
      <c r="A1710" s="356"/>
      <c r="B1710" s="358"/>
      <c r="C1710" s="358"/>
      <c r="D1710" s="358"/>
      <c r="E1710" s="357"/>
    </row>
    <row r="1711" spans="1:5" ht="13.5" thickBot="1">
      <c r="A1711" s="57" t="s">
        <v>323</v>
      </c>
      <c r="B1711" s="356" t="s">
        <v>489</v>
      </c>
      <c r="C1711" s="358"/>
      <c r="D1711" s="358"/>
      <c r="E1711" s="357"/>
    </row>
    <row r="1712" spans="1:5" ht="13.5" thickBot="1">
      <c r="A1712" s="356"/>
      <c r="B1712" s="358"/>
      <c r="C1712" s="358"/>
      <c r="D1712" s="358"/>
      <c r="E1712" s="357"/>
    </row>
    <row r="1713" spans="1:5" ht="13.5" thickBot="1">
      <c r="A1713" s="57"/>
      <c r="B1713" s="356"/>
      <c r="C1713" s="357"/>
      <c r="D1713" s="58" t="s">
        <v>145</v>
      </c>
      <c r="E1713" s="59">
        <v>83.04</v>
      </c>
    </row>
    <row r="1714" spans="1:7" ht="13.5" thickBot="1">
      <c r="A1714" s="57"/>
      <c r="B1714" s="356"/>
      <c r="C1714" s="357"/>
      <c r="D1714" s="58" t="s">
        <v>160</v>
      </c>
      <c r="E1714" s="59">
        <v>5.21</v>
      </c>
      <c r="F1714">
        <f>E1714/2.0074</f>
        <v>2.595397030985354</v>
      </c>
      <c r="G1714" s="144">
        <f>F1714*2.1117</f>
        <v>5.480699910331772</v>
      </c>
    </row>
    <row r="1715" spans="1:5" ht="13.5" thickBot="1">
      <c r="A1715" s="63"/>
      <c r="B1715" s="356"/>
      <c r="C1715" s="357"/>
      <c r="D1715" s="60" t="s">
        <v>155</v>
      </c>
      <c r="E1715" s="61">
        <f>SUM(E1713:E1714)</f>
        <v>88.25</v>
      </c>
    </row>
    <row r="1716" spans="1:5" ht="13.5" thickBot="1">
      <c r="A1716" s="356"/>
      <c r="B1716" s="358"/>
      <c r="C1716" s="358"/>
      <c r="D1716" s="358"/>
      <c r="E1716" s="357"/>
    </row>
    <row r="1717" spans="1:5" ht="13.5" thickBot="1">
      <c r="A1717" s="63"/>
      <c r="B1717" s="356"/>
      <c r="C1717" s="357"/>
      <c r="D1717" s="60" t="s">
        <v>144</v>
      </c>
      <c r="E1717" s="61">
        <v>918.62</v>
      </c>
    </row>
    <row r="1718" spans="1:5" ht="13.5" thickBot="1">
      <c r="A1718" s="402"/>
      <c r="B1718" s="403"/>
      <c r="C1718" s="403"/>
      <c r="D1718" s="403"/>
      <c r="E1718" s="404"/>
    </row>
    <row r="1719" spans="1:7" ht="13.5" thickBot="1">
      <c r="A1719" s="57"/>
      <c r="B1719" s="356"/>
      <c r="C1719" s="357"/>
      <c r="D1719" s="111" t="s">
        <v>425</v>
      </c>
      <c r="E1719" s="59">
        <v>855.47</v>
      </c>
      <c r="F1719">
        <f aca="true" t="shared" si="71" ref="F1719:F1726">E1719/2.0074</f>
        <v>426.15821460595794</v>
      </c>
      <c r="G1719" s="144">
        <f aca="true" t="shared" si="72" ref="G1719:G1726">F1719*2.1117</f>
        <v>899.9183017834014</v>
      </c>
    </row>
    <row r="1720" spans="1:7" ht="13.5" thickBot="1">
      <c r="A1720" s="57"/>
      <c r="B1720" s="356" t="s">
        <v>111</v>
      </c>
      <c r="C1720" s="357"/>
      <c r="D1720" s="58" t="s">
        <v>376</v>
      </c>
      <c r="E1720" s="59">
        <v>21.72</v>
      </c>
      <c r="F1720">
        <f t="shared" si="71"/>
        <v>10.819966125336254</v>
      </c>
      <c r="G1720" s="144">
        <f t="shared" si="72"/>
        <v>22.848522466872566</v>
      </c>
    </row>
    <row r="1721" spans="1:7" ht="13.5" thickBot="1">
      <c r="A1721" s="57"/>
      <c r="B1721" s="356" t="s">
        <v>121</v>
      </c>
      <c r="C1721" s="357"/>
      <c r="D1721" s="58" t="s">
        <v>406</v>
      </c>
      <c r="E1721" s="59">
        <v>4.34</v>
      </c>
      <c r="F1721">
        <f t="shared" si="71"/>
        <v>2.1620005977881838</v>
      </c>
      <c r="G1721" s="144">
        <f t="shared" si="72"/>
        <v>4.565496662349307</v>
      </c>
    </row>
    <row r="1722" spans="1:7" ht="13.5" thickBot="1">
      <c r="A1722" s="57" t="s">
        <v>153</v>
      </c>
      <c r="B1722" s="356"/>
      <c r="C1722" s="357"/>
      <c r="D1722" s="58" t="s">
        <v>154</v>
      </c>
      <c r="E1722" s="59">
        <v>3.61</v>
      </c>
      <c r="F1722">
        <f t="shared" si="71"/>
        <v>1.7983461193583739</v>
      </c>
      <c r="G1722" s="144">
        <f t="shared" si="72"/>
        <v>3.797567500249078</v>
      </c>
    </row>
    <row r="1723" spans="1:7" ht="13.5" thickBot="1">
      <c r="A1723" s="57" t="s">
        <v>407</v>
      </c>
      <c r="B1723" s="356"/>
      <c r="C1723" s="357"/>
      <c r="D1723" s="58" t="s">
        <v>369</v>
      </c>
      <c r="E1723" s="59">
        <v>3.61</v>
      </c>
      <c r="F1723">
        <f t="shared" si="71"/>
        <v>1.7983461193583739</v>
      </c>
      <c r="G1723" s="144">
        <f t="shared" si="72"/>
        <v>3.797567500249078</v>
      </c>
    </row>
    <row r="1724" spans="1:7" ht="13.5" thickBot="1">
      <c r="A1724" s="57" t="s">
        <v>408</v>
      </c>
      <c r="B1724" s="356"/>
      <c r="C1724" s="357"/>
      <c r="D1724" s="58" t="s">
        <v>409</v>
      </c>
      <c r="E1724" s="59">
        <v>1.4</v>
      </c>
      <c r="F1724">
        <f t="shared" si="71"/>
        <v>0.6974195476736076</v>
      </c>
      <c r="G1724" s="144">
        <f t="shared" si="72"/>
        <v>1.4727408588223572</v>
      </c>
    </row>
    <row r="1725" spans="1:7" ht="13.5" thickBot="1">
      <c r="A1725" s="57" t="s">
        <v>337</v>
      </c>
      <c r="B1725" s="356"/>
      <c r="C1725" s="357"/>
      <c r="D1725" s="58" t="s">
        <v>410</v>
      </c>
      <c r="E1725" s="59">
        <v>6.98</v>
      </c>
      <c r="F1725">
        <f t="shared" si="71"/>
        <v>3.477134601972701</v>
      </c>
      <c r="G1725" s="144">
        <f t="shared" si="72"/>
        <v>7.342665138985752</v>
      </c>
    </row>
    <row r="1726" spans="1:7" ht="13.5" thickBot="1">
      <c r="A1726" s="57" t="s">
        <v>411</v>
      </c>
      <c r="B1726" s="356"/>
      <c r="C1726" s="357"/>
      <c r="D1726" s="58" t="s">
        <v>412</v>
      </c>
      <c r="E1726" s="59">
        <v>2.79</v>
      </c>
      <c r="F1726">
        <f t="shared" si="71"/>
        <v>1.3898575271495466</v>
      </c>
      <c r="G1726" s="144">
        <f t="shared" si="72"/>
        <v>2.9349621400816974</v>
      </c>
    </row>
    <row r="1727" spans="1:5" ht="13.5" thickBot="1">
      <c r="A1727" s="57"/>
      <c r="B1727" s="356"/>
      <c r="C1727" s="357"/>
      <c r="D1727" s="60" t="s">
        <v>155</v>
      </c>
      <c r="E1727" s="61">
        <f>SUM(E1719:E1726)</f>
        <v>899.9200000000001</v>
      </c>
    </row>
    <row r="1728" spans="1:5" ht="13.5" thickBot="1">
      <c r="A1728" s="356"/>
      <c r="B1728" s="358"/>
      <c r="C1728" s="358"/>
      <c r="D1728" s="358"/>
      <c r="E1728" s="357"/>
    </row>
    <row r="1729" spans="1:5" ht="13.5" thickBot="1">
      <c r="A1729" s="57" t="s">
        <v>323</v>
      </c>
      <c r="B1729" s="356" t="s">
        <v>472</v>
      </c>
      <c r="C1729" s="358"/>
      <c r="D1729" s="358"/>
      <c r="E1729" s="357"/>
    </row>
    <row r="1730" spans="1:5" ht="13.5" thickBot="1">
      <c r="A1730" s="356"/>
      <c r="B1730" s="358"/>
      <c r="C1730" s="358"/>
      <c r="D1730" s="358"/>
      <c r="E1730" s="357"/>
    </row>
    <row r="1731" spans="1:5" ht="13.5" thickBot="1">
      <c r="A1731" s="57"/>
      <c r="B1731" s="356"/>
      <c r="C1731" s="357"/>
      <c r="D1731" s="58" t="s">
        <v>145</v>
      </c>
      <c r="E1731" s="59">
        <v>89.99</v>
      </c>
    </row>
    <row r="1732" spans="1:7" ht="13.5" thickBot="1">
      <c r="A1732" s="57"/>
      <c r="B1732" s="356"/>
      <c r="C1732" s="357"/>
      <c r="D1732" s="58" t="s">
        <v>160</v>
      </c>
      <c r="E1732" s="59">
        <v>5.21</v>
      </c>
      <c r="F1732">
        <f>E1732/2.0074</f>
        <v>2.595397030985354</v>
      </c>
      <c r="G1732" s="144">
        <f>F1732*2.1117</f>
        <v>5.480699910331772</v>
      </c>
    </row>
    <row r="1733" spans="1:5" ht="13.5" thickBot="1">
      <c r="A1733" s="63"/>
      <c r="B1733" s="356"/>
      <c r="C1733" s="357"/>
      <c r="D1733" s="60" t="s">
        <v>155</v>
      </c>
      <c r="E1733" s="61">
        <f>SUM(E1731:E1732)</f>
        <v>95.19999999999999</v>
      </c>
    </row>
    <row r="1734" spans="1:5" ht="13.5" thickBot="1">
      <c r="A1734" s="356"/>
      <c r="B1734" s="358"/>
      <c r="C1734" s="358"/>
      <c r="D1734" s="358"/>
      <c r="E1734" s="357"/>
    </row>
    <row r="1735" spans="1:5" ht="13.5" thickBot="1">
      <c r="A1735" s="79"/>
      <c r="B1735" s="356"/>
      <c r="C1735" s="357"/>
      <c r="D1735" s="89" t="s">
        <v>144</v>
      </c>
      <c r="E1735" s="90">
        <v>995.12</v>
      </c>
    </row>
    <row r="1736" spans="1:5" ht="13.5" thickBot="1">
      <c r="A1736" s="356"/>
      <c r="B1736" s="358"/>
      <c r="C1736" s="358"/>
      <c r="D1736" s="358"/>
      <c r="E1736" s="357"/>
    </row>
    <row r="1737" spans="1:7" ht="13.5" thickBot="1">
      <c r="A1737" s="57"/>
      <c r="B1737" s="356"/>
      <c r="C1737" s="357"/>
      <c r="D1737" s="111" t="s">
        <v>426</v>
      </c>
      <c r="E1737" s="59">
        <v>925.02</v>
      </c>
      <c r="F1737">
        <f aca="true" t="shared" si="73" ref="F1737:F1744">E1737/2.0074</f>
        <v>460.80502142074323</v>
      </c>
      <c r="G1737" s="144">
        <f aca="true" t="shared" si="74" ref="G1737:G1744">F1737*2.1117</f>
        <v>973.0819637341834</v>
      </c>
    </row>
    <row r="1738" spans="1:7" ht="13.5" thickBot="1">
      <c r="A1738" s="57"/>
      <c r="B1738" s="356" t="s">
        <v>111</v>
      </c>
      <c r="C1738" s="357"/>
      <c r="D1738" s="58" t="s">
        <v>376</v>
      </c>
      <c r="E1738" s="59">
        <v>21.72</v>
      </c>
      <c r="F1738">
        <f t="shared" si="73"/>
        <v>10.819966125336254</v>
      </c>
      <c r="G1738" s="144">
        <f t="shared" si="74"/>
        <v>22.848522466872566</v>
      </c>
    </row>
    <row r="1739" spans="1:7" ht="13.5" thickBot="1">
      <c r="A1739" s="57"/>
      <c r="B1739" s="356" t="s">
        <v>121</v>
      </c>
      <c r="C1739" s="357"/>
      <c r="D1739" s="58" t="s">
        <v>406</v>
      </c>
      <c r="E1739" s="59">
        <v>4.34</v>
      </c>
      <c r="F1739">
        <f t="shared" si="73"/>
        <v>2.1620005977881838</v>
      </c>
      <c r="G1739" s="144">
        <f t="shared" si="74"/>
        <v>4.565496662349307</v>
      </c>
    </row>
    <row r="1740" spans="1:7" ht="13.5" thickBot="1">
      <c r="A1740" s="57" t="s">
        <v>153</v>
      </c>
      <c r="B1740" s="356"/>
      <c r="C1740" s="357"/>
      <c r="D1740" s="58" t="s">
        <v>154</v>
      </c>
      <c r="E1740" s="59">
        <v>3.61</v>
      </c>
      <c r="F1740">
        <f t="shared" si="73"/>
        <v>1.7983461193583739</v>
      </c>
      <c r="G1740" s="144">
        <f t="shared" si="74"/>
        <v>3.797567500249078</v>
      </c>
    </row>
    <row r="1741" spans="1:7" ht="13.5" thickBot="1">
      <c r="A1741" s="57" t="s">
        <v>407</v>
      </c>
      <c r="B1741" s="356"/>
      <c r="C1741" s="357"/>
      <c r="D1741" s="58" t="s">
        <v>369</v>
      </c>
      <c r="E1741" s="59">
        <v>3.61</v>
      </c>
      <c r="F1741">
        <f t="shared" si="73"/>
        <v>1.7983461193583739</v>
      </c>
      <c r="G1741" s="144">
        <f t="shared" si="74"/>
        <v>3.797567500249078</v>
      </c>
    </row>
    <row r="1742" spans="1:7" ht="13.5" thickBot="1">
      <c r="A1742" s="57" t="s">
        <v>408</v>
      </c>
      <c r="B1742" s="356"/>
      <c r="C1742" s="357"/>
      <c r="D1742" s="58" t="s">
        <v>409</v>
      </c>
      <c r="E1742" s="59">
        <v>1.4</v>
      </c>
      <c r="F1742">
        <f t="shared" si="73"/>
        <v>0.6974195476736076</v>
      </c>
      <c r="G1742" s="144">
        <f t="shared" si="74"/>
        <v>1.4727408588223572</v>
      </c>
    </row>
    <row r="1743" spans="1:7" ht="13.5" thickBot="1">
      <c r="A1743" s="57" t="s">
        <v>337</v>
      </c>
      <c r="B1743" s="356"/>
      <c r="C1743" s="357"/>
      <c r="D1743" s="58" t="s">
        <v>410</v>
      </c>
      <c r="E1743" s="59">
        <v>6.98</v>
      </c>
      <c r="F1743">
        <f t="shared" si="73"/>
        <v>3.477134601972701</v>
      </c>
      <c r="G1743" s="144">
        <f t="shared" si="74"/>
        <v>7.342665138985752</v>
      </c>
    </row>
    <row r="1744" spans="1:7" ht="13.5" thickBot="1">
      <c r="A1744" s="57" t="s">
        <v>411</v>
      </c>
      <c r="B1744" s="356"/>
      <c r="C1744" s="357"/>
      <c r="D1744" s="58" t="s">
        <v>412</v>
      </c>
      <c r="E1744" s="59">
        <v>2.79</v>
      </c>
      <c r="F1744">
        <f t="shared" si="73"/>
        <v>1.3898575271495466</v>
      </c>
      <c r="G1744" s="144">
        <f t="shared" si="74"/>
        <v>2.9349621400816974</v>
      </c>
    </row>
    <row r="1745" spans="1:5" ht="13.5" thickBot="1">
      <c r="A1745" s="57"/>
      <c r="B1745" s="356"/>
      <c r="C1745" s="357"/>
      <c r="D1745" s="60" t="s">
        <v>155</v>
      </c>
      <c r="E1745" s="61">
        <f>SUM(E1737:E1744)</f>
        <v>969.47</v>
      </c>
    </row>
    <row r="1746" spans="1:5" ht="13.5" thickBot="1">
      <c r="A1746" s="356"/>
      <c r="B1746" s="358"/>
      <c r="C1746" s="358"/>
      <c r="D1746" s="358"/>
      <c r="E1746" s="357"/>
    </row>
    <row r="1747" spans="1:5" ht="13.5" thickBot="1">
      <c r="A1747" s="57" t="s">
        <v>323</v>
      </c>
      <c r="B1747" s="356" t="s">
        <v>473</v>
      </c>
      <c r="C1747" s="358"/>
      <c r="D1747" s="358"/>
      <c r="E1747" s="357"/>
    </row>
    <row r="1748" spans="1:5" ht="13.5" thickBot="1">
      <c r="A1748" s="356"/>
      <c r="B1748" s="358"/>
      <c r="C1748" s="358"/>
      <c r="D1748" s="358"/>
      <c r="E1748" s="357"/>
    </row>
    <row r="1749" spans="1:5" ht="13.5" thickBot="1">
      <c r="A1749" s="57"/>
      <c r="B1749" s="356"/>
      <c r="C1749" s="357"/>
      <c r="D1749" s="58" t="s">
        <v>145</v>
      </c>
      <c r="E1749" s="59">
        <v>96.95</v>
      </c>
    </row>
    <row r="1750" spans="1:7" ht="13.5" thickBot="1">
      <c r="A1750" s="57"/>
      <c r="B1750" s="356"/>
      <c r="C1750" s="357"/>
      <c r="D1750" s="58" t="s">
        <v>160</v>
      </c>
      <c r="E1750" s="59">
        <v>5.21</v>
      </c>
      <c r="F1750">
        <f>E1750/2.0074</f>
        <v>2.595397030985354</v>
      </c>
      <c r="G1750" s="144">
        <f>F1750*2.1117</f>
        <v>5.480699910331772</v>
      </c>
    </row>
    <row r="1751" spans="1:5" ht="13.5" thickBot="1">
      <c r="A1751" s="63"/>
      <c r="B1751" s="356"/>
      <c r="C1751" s="357"/>
      <c r="D1751" s="60" t="s">
        <v>155</v>
      </c>
      <c r="E1751" s="61">
        <f>SUM(E1749:E1750)</f>
        <v>102.16</v>
      </c>
    </row>
    <row r="1752" spans="1:5" ht="13.5" thickBot="1">
      <c r="A1752" s="356"/>
      <c r="B1752" s="358"/>
      <c r="C1752" s="358"/>
      <c r="D1752" s="358"/>
      <c r="E1752" s="357"/>
    </row>
    <row r="1753" spans="1:5" ht="13.5" thickBot="1">
      <c r="A1753" s="78"/>
      <c r="B1753" s="356"/>
      <c r="C1753" s="357"/>
      <c r="D1753" s="89" t="s">
        <v>144</v>
      </c>
      <c r="E1753" s="90">
        <v>1071.63</v>
      </c>
    </row>
    <row r="1754" spans="1:5" ht="13.5" thickBot="1">
      <c r="A1754" s="356"/>
      <c r="B1754" s="358"/>
      <c r="C1754" s="358"/>
      <c r="D1754" s="358"/>
      <c r="E1754" s="357"/>
    </row>
    <row r="1755" spans="1:7" ht="13.5" thickBot="1">
      <c r="A1755" s="57"/>
      <c r="B1755" s="356"/>
      <c r="C1755" s="357"/>
      <c r="D1755" s="111" t="s">
        <v>194</v>
      </c>
      <c r="E1755" s="59">
        <v>994.57</v>
      </c>
      <c r="F1755">
        <f aca="true" t="shared" si="75" ref="F1755:F1762">E1755/2.0074</f>
        <v>495.4518282355285</v>
      </c>
      <c r="G1755" s="144">
        <f aca="true" t="shared" si="76" ref="G1755:G1762">F1755*2.1117</f>
        <v>1046.2456256849655</v>
      </c>
    </row>
    <row r="1756" spans="1:7" ht="13.5" thickBot="1">
      <c r="A1756" s="57"/>
      <c r="B1756" s="356" t="s">
        <v>111</v>
      </c>
      <c r="C1756" s="357"/>
      <c r="D1756" s="58" t="s">
        <v>376</v>
      </c>
      <c r="E1756" s="59">
        <v>21.72</v>
      </c>
      <c r="F1756">
        <f t="shared" si="75"/>
        <v>10.819966125336254</v>
      </c>
      <c r="G1756" s="144">
        <f t="shared" si="76"/>
        <v>22.848522466872566</v>
      </c>
    </row>
    <row r="1757" spans="1:7" ht="13.5" thickBot="1">
      <c r="A1757" s="57"/>
      <c r="B1757" s="356" t="s">
        <v>121</v>
      </c>
      <c r="C1757" s="357"/>
      <c r="D1757" s="58" t="s">
        <v>406</v>
      </c>
      <c r="E1757" s="59">
        <v>4.34</v>
      </c>
      <c r="F1757">
        <f t="shared" si="75"/>
        <v>2.1620005977881838</v>
      </c>
      <c r="G1757" s="144">
        <f t="shared" si="76"/>
        <v>4.565496662349307</v>
      </c>
    </row>
    <row r="1758" spans="1:7" ht="13.5" thickBot="1">
      <c r="A1758" s="57" t="s">
        <v>153</v>
      </c>
      <c r="B1758" s="356"/>
      <c r="C1758" s="357"/>
      <c r="D1758" s="58" t="s">
        <v>154</v>
      </c>
      <c r="E1758" s="59">
        <v>3.61</v>
      </c>
      <c r="F1758">
        <f t="shared" si="75"/>
        <v>1.7983461193583739</v>
      </c>
      <c r="G1758" s="144">
        <f t="shared" si="76"/>
        <v>3.797567500249078</v>
      </c>
    </row>
    <row r="1759" spans="1:7" ht="13.5" thickBot="1">
      <c r="A1759" s="57" t="s">
        <v>407</v>
      </c>
      <c r="B1759" s="356"/>
      <c r="C1759" s="357"/>
      <c r="D1759" s="58" t="s">
        <v>369</v>
      </c>
      <c r="E1759" s="59">
        <v>3.61</v>
      </c>
      <c r="F1759">
        <f t="shared" si="75"/>
        <v>1.7983461193583739</v>
      </c>
      <c r="G1759" s="144">
        <f t="shared" si="76"/>
        <v>3.797567500249078</v>
      </c>
    </row>
    <row r="1760" spans="1:7" ht="13.5" thickBot="1">
      <c r="A1760" s="57" t="s">
        <v>408</v>
      </c>
      <c r="B1760" s="356"/>
      <c r="C1760" s="357"/>
      <c r="D1760" s="58" t="s">
        <v>409</v>
      </c>
      <c r="E1760" s="59">
        <v>1.4</v>
      </c>
      <c r="F1760">
        <f t="shared" si="75"/>
        <v>0.6974195476736076</v>
      </c>
      <c r="G1760" s="144">
        <f t="shared" si="76"/>
        <v>1.4727408588223572</v>
      </c>
    </row>
    <row r="1761" spans="1:7" ht="13.5" thickBot="1">
      <c r="A1761" s="57" t="s">
        <v>337</v>
      </c>
      <c r="B1761" s="356"/>
      <c r="C1761" s="357"/>
      <c r="D1761" s="58" t="s">
        <v>410</v>
      </c>
      <c r="E1761" s="59">
        <v>6.98</v>
      </c>
      <c r="F1761">
        <f t="shared" si="75"/>
        <v>3.477134601972701</v>
      </c>
      <c r="G1761" s="144">
        <f t="shared" si="76"/>
        <v>7.342665138985752</v>
      </c>
    </row>
    <row r="1762" spans="1:7" ht="13.5" thickBot="1">
      <c r="A1762" s="57" t="s">
        <v>411</v>
      </c>
      <c r="B1762" s="356"/>
      <c r="C1762" s="357"/>
      <c r="D1762" s="58" t="s">
        <v>412</v>
      </c>
      <c r="E1762" s="59">
        <v>2.79</v>
      </c>
      <c r="F1762">
        <f t="shared" si="75"/>
        <v>1.3898575271495466</v>
      </c>
      <c r="G1762" s="144">
        <f t="shared" si="76"/>
        <v>2.9349621400816974</v>
      </c>
    </row>
    <row r="1763" spans="1:5" ht="13.5" thickBot="1">
      <c r="A1763" s="57"/>
      <c r="B1763" s="356"/>
      <c r="C1763" s="357"/>
      <c r="D1763" s="60" t="s">
        <v>155</v>
      </c>
      <c r="E1763" s="61">
        <f>SUM(E1755:E1762)</f>
        <v>1039.02</v>
      </c>
    </row>
    <row r="1764" spans="1:5" ht="13.5" thickBot="1">
      <c r="A1764" s="356"/>
      <c r="B1764" s="358"/>
      <c r="C1764" s="358"/>
      <c r="D1764" s="358"/>
      <c r="E1764" s="357"/>
    </row>
    <row r="1765" spans="1:5" ht="13.5" thickBot="1">
      <c r="A1765" s="57" t="s">
        <v>323</v>
      </c>
      <c r="B1765" s="356" t="s">
        <v>474</v>
      </c>
      <c r="C1765" s="358"/>
      <c r="D1765" s="358"/>
      <c r="E1765" s="357"/>
    </row>
    <row r="1766" spans="1:5" ht="13.5" thickBot="1">
      <c r="A1766" s="356"/>
      <c r="B1766" s="358"/>
      <c r="C1766" s="358"/>
      <c r="D1766" s="358"/>
      <c r="E1766" s="357"/>
    </row>
    <row r="1767" spans="1:5" ht="13.5" thickBot="1">
      <c r="A1767" s="57"/>
      <c r="B1767" s="356"/>
      <c r="C1767" s="357"/>
      <c r="D1767" s="58" t="s">
        <v>145</v>
      </c>
      <c r="E1767" s="59">
        <v>103.9</v>
      </c>
    </row>
    <row r="1768" spans="1:7" ht="13.5" thickBot="1">
      <c r="A1768" s="57"/>
      <c r="B1768" s="356"/>
      <c r="C1768" s="357"/>
      <c r="D1768" s="58" t="s">
        <v>160</v>
      </c>
      <c r="E1768" s="59">
        <v>5.21</v>
      </c>
      <c r="F1768">
        <f>E1768/2.0074</f>
        <v>2.595397030985354</v>
      </c>
      <c r="G1768" s="144">
        <f>F1768*2.1117</f>
        <v>5.480699910331772</v>
      </c>
    </row>
    <row r="1769" spans="1:5" ht="13.5" thickBot="1">
      <c r="A1769" s="63"/>
      <c r="B1769" s="356"/>
      <c r="C1769" s="357"/>
      <c r="D1769" s="60" t="s">
        <v>155</v>
      </c>
      <c r="E1769" s="61">
        <v>109.11</v>
      </c>
    </row>
    <row r="1770" spans="1:5" ht="13.5" thickBot="1">
      <c r="A1770" s="356"/>
      <c r="B1770" s="358"/>
      <c r="C1770" s="358"/>
      <c r="D1770" s="358"/>
      <c r="E1770" s="357"/>
    </row>
    <row r="1771" spans="1:5" ht="13.5" thickBot="1">
      <c r="A1771" s="63"/>
      <c r="B1771" s="356"/>
      <c r="C1771" s="357"/>
      <c r="D1771" s="60" t="s">
        <v>144</v>
      </c>
      <c r="E1771" s="61">
        <v>1148.13</v>
      </c>
    </row>
    <row r="1772" spans="1:5" ht="13.5" thickBot="1">
      <c r="A1772" s="402"/>
      <c r="B1772" s="403"/>
      <c r="C1772" s="403"/>
      <c r="D1772" s="403"/>
      <c r="E1772" s="404"/>
    </row>
    <row r="1773" spans="1:7" ht="13.5" thickBot="1">
      <c r="A1773" s="57"/>
      <c r="B1773" s="356"/>
      <c r="C1773" s="357"/>
      <c r="D1773" s="111" t="s">
        <v>195</v>
      </c>
      <c r="E1773" s="59">
        <v>1064.12</v>
      </c>
      <c r="F1773">
        <f aca="true" t="shared" si="77" ref="F1773:F1780">E1773/2.0074</f>
        <v>530.0986350503138</v>
      </c>
      <c r="G1773" s="144">
        <f aca="true" t="shared" si="78" ref="G1773:G1780">F1773*2.1117</f>
        <v>1119.4092876357474</v>
      </c>
    </row>
    <row r="1774" spans="1:7" ht="13.5" thickBot="1">
      <c r="A1774" s="57"/>
      <c r="B1774" s="356" t="s">
        <v>111</v>
      </c>
      <c r="C1774" s="357"/>
      <c r="D1774" s="58" t="s">
        <v>376</v>
      </c>
      <c r="E1774" s="59">
        <v>21.72</v>
      </c>
      <c r="F1774">
        <f t="shared" si="77"/>
        <v>10.819966125336254</v>
      </c>
      <c r="G1774" s="144">
        <f t="shared" si="78"/>
        <v>22.848522466872566</v>
      </c>
    </row>
    <row r="1775" spans="1:7" ht="13.5" thickBot="1">
      <c r="A1775" s="57"/>
      <c r="B1775" s="356" t="s">
        <v>121</v>
      </c>
      <c r="C1775" s="357"/>
      <c r="D1775" s="58" t="s">
        <v>406</v>
      </c>
      <c r="E1775" s="59">
        <v>4.34</v>
      </c>
      <c r="F1775">
        <f t="shared" si="77"/>
        <v>2.1620005977881838</v>
      </c>
      <c r="G1775" s="144">
        <f t="shared" si="78"/>
        <v>4.565496662349307</v>
      </c>
    </row>
    <row r="1776" spans="1:7" ht="13.5" thickBot="1">
      <c r="A1776" s="57" t="s">
        <v>153</v>
      </c>
      <c r="B1776" s="356"/>
      <c r="C1776" s="357"/>
      <c r="D1776" s="58" t="s">
        <v>154</v>
      </c>
      <c r="E1776" s="59">
        <v>3.61</v>
      </c>
      <c r="F1776">
        <f t="shared" si="77"/>
        <v>1.7983461193583739</v>
      </c>
      <c r="G1776" s="144">
        <f t="shared" si="78"/>
        <v>3.797567500249078</v>
      </c>
    </row>
    <row r="1777" spans="1:7" ht="13.5" thickBot="1">
      <c r="A1777" s="57" t="s">
        <v>407</v>
      </c>
      <c r="B1777" s="356"/>
      <c r="C1777" s="357"/>
      <c r="D1777" s="58" t="s">
        <v>369</v>
      </c>
      <c r="E1777" s="59">
        <v>3.61</v>
      </c>
      <c r="F1777">
        <f t="shared" si="77"/>
        <v>1.7983461193583739</v>
      </c>
      <c r="G1777" s="144">
        <f t="shared" si="78"/>
        <v>3.797567500249078</v>
      </c>
    </row>
    <row r="1778" spans="1:7" ht="13.5" thickBot="1">
      <c r="A1778" s="57" t="s">
        <v>408</v>
      </c>
      <c r="B1778" s="356"/>
      <c r="C1778" s="357"/>
      <c r="D1778" s="58" t="s">
        <v>409</v>
      </c>
      <c r="E1778" s="59">
        <v>1.4</v>
      </c>
      <c r="F1778">
        <f t="shared" si="77"/>
        <v>0.6974195476736076</v>
      </c>
      <c r="G1778" s="144">
        <f t="shared" si="78"/>
        <v>1.4727408588223572</v>
      </c>
    </row>
    <row r="1779" spans="1:7" ht="13.5" thickBot="1">
      <c r="A1779" s="57" t="s">
        <v>337</v>
      </c>
      <c r="B1779" s="356"/>
      <c r="C1779" s="357"/>
      <c r="D1779" s="58" t="s">
        <v>410</v>
      </c>
      <c r="E1779" s="59">
        <v>6.98</v>
      </c>
      <c r="F1779">
        <f t="shared" si="77"/>
        <v>3.477134601972701</v>
      </c>
      <c r="G1779" s="144">
        <f t="shared" si="78"/>
        <v>7.342665138985752</v>
      </c>
    </row>
    <row r="1780" spans="1:7" ht="13.5" thickBot="1">
      <c r="A1780" s="57" t="s">
        <v>411</v>
      </c>
      <c r="B1780" s="356"/>
      <c r="C1780" s="357"/>
      <c r="D1780" s="58" t="s">
        <v>412</v>
      </c>
      <c r="E1780" s="59">
        <v>2.79</v>
      </c>
      <c r="F1780">
        <f t="shared" si="77"/>
        <v>1.3898575271495466</v>
      </c>
      <c r="G1780" s="144">
        <f t="shared" si="78"/>
        <v>2.9349621400816974</v>
      </c>
    </row>
    <row r="1781" spans="1:5" ht="13.5" thickBot="1">
      <c r="A1781" s="57"/>
      <c r="B1781" s="356"/>
      <c r="C1781" s="357"/>
      <c r="D1781" s="60" t="s">
        <v>155</v>
      </c>
      <c r="E1781" s="61">
        <f>SUM(E1773:E1780)</f>
        <v>1108.5699999999997</v>
      </c>
    </row>
    <row r="1782" spans="1:5" ht="13.5" thickBot="1">
      <c r="A1782" s="356"/>
      <c r="B1782" s="358"/>
      <c r="C1782" s="358"/>
      <c r="D1782" s="358"/>
      <c r="E1782" s="357"/>
    </row>
    <row r="1783" spans="1:5" ht="13.5" thickBot="1">
      <c r="A1783" s="57" t="s">
        <v>323</v>
      </c>
      <c r="B1783" s="356" t="s">
        <v>490</v>
      </c>
      <c r="C1783" s="358"/>
      <c r="D1783" s="358"/>
      <c r="E1783" s="357"/>
    </row>
    <row r="1784" spans="1:5" ht="13.5" thickBot="1">
      <c r="A1784" s="356"/>
      <c r="B1784" s="358"/>
      <c r="C1784" s="358"/>
      <c r="D1784" s="358"/>
      <c r="E1784" s="357"/>
    </row>
    <row r="1785" spans="1:5" ht="13.5" thickBot="1">
      <c r="A1785" s="57"/>
      <c r="B1785" s="356"/>
      <c r="C1785" s="357"/>
      <c r="D1785" s="58" t="s">
        <v>145</v>
      </c>
      <c r="E1785" s="59">
        <v>110.86</v>
      </c>
    </row>
    <row r="1786" spans="1:7" ht="13.5" thickBot="1">
      <c r="A1786" s="57"/>
      <c r="B1786" s="356"/>
      <c r="C1786" s="357"/>
      <c r="D1786" s="58" t="s">
        <v>160</v>
      </c>
      <c r="E1786" s="59">
        <v>5.21</v>
      </c>
      <c r="F1786">
        <f>E1786/2.0074</f>
        <v>2.595397030985354</v>
      </c>
      <c r="G1786" s="144">
        <f>F1786*2.1117</f>
        <v>5.480699910331772</v>
      </c>
    </row>
    <row r="1787" spans="1:5" ht="13.5" thickBot="1">
      <c r="A1787" s="63"/>
      <c r="B1787" s="356"/>
      <c r="C1787" s="357"/>
      <c r="D1787" s="60" t="s">
        <v>155</v>
      </c>
      <c r="E1787" s="61">
        <f>SUM(E1785:E1786)</f>
        <v>116.07</v>
      </c>
    </row>
    <row r="1788" spans="1:5" ht="13.5" thickBot="1">
      <c r="A1788" s="356"/>
      <c r="B1788" s="358"/>
      <c r="C1788" s="358"/>
      <c r="D1788" s="358"/>
      <c r="E1788" s="357"/>
    </row>
    <row r="1789" spans="1:5" ht="13.5" thickBot="1">
      <c r="A1789" s="78"/>
      <c r="B1789" s="356"/>
      <c r="C1789" s="357"/>
      <c r="D1789" s="89" t="s">
        <v>144</v>
      </c>
      <c r="E1789" s="90">
        <v>1224.64</v>
      </c>
    </row>
    <row r="1790" spans="1:5" ht="13.5" thickBot="1">
      <c r="A1790" s="356"/>
      <c r="B1790" s="358"/>
      <c r="C1790" s="358"/>
      <c r="D1790" s="358"/>
      <c r="E1790" s="357"/>
    </row>
    <row r="1791" spans="1:7" ht="13.5" thickBot="1">
      <c r="A1791" s="57"/>
      <c r="B1791" s="356"/>
      <c r="C1791" s="357"/>
      <c r="D1791" s="111" t="s">
        <v>427</v>
      </c>
      <c r="E1791" s="59">
        <v>1117.15</v>
      </c>
      <c r="F1791">
        <f aca="true" t="shared" si="79" ref="F1791:F1798">E1791/2.0074</f>
        <v>556.5158912025506</v>
      </c>
      <c r="G1791" s="144">
        <f aca="true" t="shared" si="80" ref="G1791:G1798">F1791*2.1117</f>
        <v>1175.194607452426</v>
      </c>
    </row>
    <row r="1792" spans="1:7" ht="13.5" thickBot="1">
      <c r="A1792" s="57"/>
      <c r="B1792" s="356" t="s">
        <v>111</v>
      </c>
      <c r="C1792" s="357"/>
      <c r="D1792" s="58" t="s">
        <v>376</v>
      </c>
      <c r="E1792" s="59">
        <v>21.72</v>
      </c>
      <c r="F1792">
        <f t="shared" si="79"/>
        <v>10.819966125336254</v>
      </c>
      <c r="G1792" s="144">
        <f t="shared" si="80"/>
        <v>22.848522466872566</v>
      </c>
    </row>
    <row r="1793" spans="1:7" ht="13.5" thickBot="1">
      <c r="A1793" s="57"/>
      <c r="B1793" s="356" t="s">
        <v>121</v>
      </c>
      <c r="C1793" s="357"/>
      <c r="D1793" s="58" t="s">
        <v>406</v>
      </c>
      <c r="E1793" s="59">
        <v>4.34</v>
      </c>
      <c r="F1793">
        <f t="shared" si="79"/>
        <v>2.1620005977881838</v>
      </c>
      <c r="G1793" s="144">
        <f t="shared" si="80"/>
        <v>4.565496662349307</v>
      </c>
    </row>
    <row r="1794" spans="1:7" ht="13.5" thickBot="1">
      <c r="A1794" s="57" t="s">
        <v>153</v>
      </c>
      <c r="B1794" s="356"/>
      <c r="C1794" s="357"/>
      <c r="D1794" s="58" t="s">
        <v>154</v>
      </c>
      <c r="E1794" s="59">
        <v>3.61</v>
      </c>
      <c r="F1794">
        <f t="shared" si="79"/>
        <v>1.7983461193583739</v>
      </c>
      <c r="G1794" s="144">
        <f t="shared" si="80"/>
        <v>3.797567500249078</v>
      </c>
    </row>
    <row r="1795" spans="1:7" ht="13.5" thickBot="1">
      <c r="A1795" s="57" t="s">
        <v>407</v>
      </c>
      <c r="B1795" s="356"/>
      <c r="C1795" s="357"/>
      <c r="D1795" s="58" t="s">
        <v>369</v>
      </c>
      <c r="E1795" s="59">
        <v>3.61</v>
      </c>
      <c r="F1795">
        <f t="shared" si="79"/>
        <v>1.7983461193583739</v>
      </c>
      <c r="G1795" s="144">
        <f t="shared" si="80"/>
        <v>3.797567500249078</v>
      </c>
    </row>
    <row r="1796" spans="1:7" ht="13.5" thickBot="1">
      <c r="A1796" s="57" t="s">
        <v>408</v>
      </c>
      <c r="B1796" s="356"/>
      <c r="C1796" s="357"/>
      <c r="D1796" s="58" t="s">
        <v>409</v>
      </c>
      <c r="E1796" s="59">
        <v>1.4</v>
      </c>
      <c r="F1796">
        <f t="shared" si="79"/>
        <v>0.6974195476736076</v>
      </c>
      <c r="G1796" s="144">
        <f t="shared" si="80"/>
        <v>1.4727408588223572</v>
      </c>
    </row>
    <row r="1797" spans="1:7" ht="13.5" thickBot="1">
      <c r="A1797" s="57" t="s">
        <v>337</v>
      </c>
      <c r="B1797" s="356"/>
      <c r="C1797" s="357"/>
      <c r="D1797" s="58" t="s">
        <v>410</v>
      </c>
      <c r="E1797" s="59">
        <v>6.98</v>
      </c>
      <c r="F1797">
        <f t="shared" si="79"/>
        <v>3.477134601972701</v>
      </c>
      <c r="G1797" s="144">
        <f t="shared" si="80"/>
        <v>7.342665138985752</v>
      </c>
    </row>
    <row r="1798" spans="1:7" ht="13.5" thickBot="1">
      <c r="A1798" s="57" t="s">
        <v>411</v>
      </c>
      <c r="B1798" s="356"/>
      <c r="C1798" s="357"/>
      <c r="D1798" s="58" t="s">
        <v>412</v>
      </c>
      <c r="E1798" s="59">
        <v>2.79</v>
      </c>
      <c r="F1798">
        <f t="shared" si="79"/>
        <v>1.3898575271495466</v>
      </c>
      <c r="G1798" s="144">
        <f t="shared" si="80"/>
        <v>2.9349621400816974</v>
      </c>
    </row>
    <row r="1799" spans="1:5" ht="13.5" thickBot="1">
      <c r="A1799" s="57"/>
      <c r="B1799" s="356"/>
      <c r="C1799" s="357"/>
      <c r="D1799" s="60" t="s">
        <v>155</v>
      </c>
      <c r="E1799" s="61">
        <f>SUM(E1791:E1798)</f>
        <v>1161.6</v>
      </c>
    </row>
    <row r="1800" spans="1:5" ht="13.5" thickBot="1">
      <c r="A1800" s="356"/>
      <c r="B1800" s="358"/>
      <c r="C1800" s="358"/>
      <c r="D1800" s="358"/>
      <c r="E1800" s="357"/>
    </row>
    <row r="1801" spans="1:5" ht="13.5" thickBot="1">
      <c r="A1801" s="57" t="s">
        <v>323</v>
      </c>
      <c r="B1801" s="356" t="s">
        <v>477</v>
      </c>
      <c r="C1801" s="358"/>
      <c r="D1801" s="358"/>
      <c r="E1801" s="357"/>
    </row>
    <row r="1802" spans="1:5" ht="13.5" thickBot="1">
      <c r="A1802" s="356"/>
      <c r="B1802" s="358"/>
      <c r="C1802" s="358"/>
      <c r="D1802" s="358"/>
      <c r="E1802" s="357"/>
    </row>
    <row r="1803" spans="1:5" ht="13.5" thickBot="1">
      <c r="A1803" s="57"/>
      <c r="B1803" s="356"/>
      <c r="C1803" s="357"/>
      <c r="D1803" s="58" t="s">
        <v>145</v>
      </c>
      <c r="E1803" s="59">
        <v>116.16</v>
      </c>
    </row>
    <row r="1804" spans="1:7" ht="13.5" thickBot="1">
      <c r="A1804" s="57"/>
      <c r="B1804" s="356"/>
      <c r="C1804" s="357"/>
      <c r="D1804" s="58" t="s">
        <v>160</v>
      </c>
      <c r="E1804" s="59">
        <v>5.21</v>
      </c>
      <c r="F1804">
        <f>E1804/2.0074</f>
        <v>2.595397030985354</v>
      </c>
      <c r="G1804" s="144">
        <f>F1804*2.1117</f>
        <v>5.480699910331772</v>
      </c>
    </row>
    <row r="1805" spans="1:5" ht="13.5" thickBot="1">
      <c r="A1805" s="63"/>
      <c r="B1805" s="356"/>
      <c r="C1805" s="357"/>
      <c r="D1805" s="60" t="s">
        <v>155</v>
      </c>
      <c r="E1805" s="61">
        <f>SUM(E1803:E1804)</f>
        <v>121.36999999999999</v>
      </c>
    </row>
    <row r="1806" spans="1:5" ht="13.5" thickBot="1">
      <c r="A1806" s="356"/>
      <c r="B1806" s="358"/>
      <c r="C1806" s="358"/>
      <c r="D1806" s="358"/>
      <c r="E1806" s="357"/>
    </row>
    <row r="1807" spans="1:5" ht="13.5" thickBot="1">
      <c r="A1807" s="63"/>
      <c r="B1807" s="356"/>
      <c r="C1807" s="357"/>
      <c r="D1807" s="60" t="s">
        <v>144</v>
      </c>
      <c r="E1807" s="61">
        <v>1282.97</v>
      </c>
    </row>
    <row r="1808" spans="1:5" ht="13.5" thickBot="1">
      <c r="A1808" s="356"/>
      <c r="B1808" s="358"/>
      <c r="C1808" s="358"/>
      <c r="D1808" s="358"/>
      <c r="E1808" s="357"/>
    </row>
    <row r="1809" spans="1:5" ht="13.5" thickBot="1">
      <c r="A1809" s="371" t="s">
        <v>434</v>
      </c>
      <c r="B1809" s="372"/>
      <c r="C1809" s="372"/>
      <c r="D1809" s="372"/>
      <c r="E1809" s="373"/>
    </row>
    <row r="1810" spans="1:5" ht="13.5" thickBot="1">
      <c r="A1810" s="10" t="s">
        <v>100</v>
      </c>
      <c r="B1810" s="398" t="s">
        <v>101</v>
      </c>
      <c r="C1810" s="399"/>
      <c r="D1810" s="11" t="s">
        <v>102</v>
      </c>
      <c r="E1810" s="110" t="s">
        <v>103</v>
      </c>
    </row>
    <row r="1811" spans="1:7" ht="13.5" thickBot="1">
      <c r="A1811" s="57" t="s">
        <v>337</v>
      </c>
      <c r="B1811" s="356"/>
      <c r="C1811" s="357"/>
      <c r="D1811" s="58" t="s">
        <v>435</v>
      </c>
      <c r="E1811" s="59">
        <v>6.98</v>
      </c>
      <c r="F1811">
        <f>E1811/2.0074</f>
        <v>3.477134601972701</v>
      </c>
      <c r="G1811" s="144">
        <f>F1811*2.1117</f>
        <v>7.342665138985752</v>
      </c>
    </row>
    <row r="1812" spans="1:7" ht="13.5" thickBot="1">
      <c r="A1812" s="57" t="s">
        <v>411</v>
      </c>
      <c r="B1812" s="356"/>
      <c r="C1812" s="357"/>
      <c r="D1812" s="58" t="s">
        <v>436</v>
      </c>
      <c r="E1812" s="59">
        <v>2.79</v>
      </c>
      <c r="F1812">
        <f>E1812/2.0074</f>
        <v>1.3898575271495466</v>
      </c>
      <c r="G1812" s="144">
        <f>F1812*2.1117</f>
        <v>2.9349621400816974</v>
      </c>
    </row>
    <row r="1813" spans="1:7" ht="13.5" thickBot="1">
      <c r="A1813" s="57" t="s">
        <v>153</v>
      </c>
      <c r="B1813" s="356"/>
      <c r="C1813" s="357"/>
      <c r="D1813" s="58" t="s">
        <v>154</v>
      </c>
      <c r="E1813" s="59">
        <v>3.61</v>
      </c>
      <c r="F1813">
        <f>E1813/2.0074</f>
        <v>1.7983461193583739</v>
      </c>
      <c r="G1813" s="144">
        <f>F1813*2.1117</f>
        <v>3.797567500249078</v>
      </c>
    </row>
    <row r="1814" spans="1:7" ht="13.5" thickBot="1">
      <c r="A1814" s="57" t="s">
        <v>142</v>
      </c>
      <c r="B1814" s="356"/>
      <c r="C1814" s="357"/>
      <c r="D1814" s="58" t="s">
        <v>437</v>
      </c>
      <c r="E1814" s="59">
        <v>1.4</v>
      </c>
      <c r="F1814">
        <f>E1814/2.0074</f>
        <v>0.6974195476736076</v>
      </c>
      <c r="G1814" s="144">
        <f>F1814*2.1117</f>
        <v>1.4727408588223572</v>
      </c>
    </row>
    <row r="1815" spans="1:5" ht="13.5" thickBot="1">
      <c r="A1815" s="57"/>
      <c r="B1815" s="356"/>
      <c r="C1815" s="357"/>
      <c r="D1815" s="60" t="s">
        <v>155</v>
      </c>
      <c r="E1815" s="61">
        <f>SUM(E1811:E1814)</f>
        <v>14.78</v>
      </c>
    </row>
    <row r="1816" spans="1:5" ht="13.5" thickBot="1">
      <c r="A1816" s="57" t="s">
        <v>323</v>
      </c>
      <c r="B1816" s="356" t="s">
        <v>491</v>
      </c>
      <c r="C1816" s="358"/>
      <c r="D1816" s="358"/>
      <c r="E1816" s="357"/>
    </row>
    <row r="1817" spans="1:5" ht="13.5" thickBot="1">
      <c r="A1817" s="356"/>
      <c r="B1817" s="358"/>
      <c r="C1817" s="358"/>
      <c r="D1817" s="358"/>
      <c r="E1817" s="357"/>
    </row>
    <row r="1818" spans="1:5" ht="13.5" thickBot="1">
      <c r="A1818" s="57"/>
      <c r="B1818" s="356"/>
      <c r="C1818" s="357"/>
      <c r="D1818" s="58" t="s">
        <v>145</v>
      </c>
      <c r="E1818" s="59">
        <v>1.48</v>
      </c>
    </row>
    <row r="1819" spans="1:5" ht="13.5" thickBot="1">
      <c r="A1819" s="356"/>
      <c r="B1819" s="358"/>
      <c r="C1819" s="358"/>
      <c r="D1819" s="358"/>
      <c r="E1819" s="357"/>
    </row>
    <row r="1820" spans="1:5" ht="13.5" thickBot="1">
      <c r="A1820" s="79"/>
      <c r="B1820" s="356"/>
      <c r="C1820" s="357"/>
      <c r="D1820" s="89" t="s">
        <v>144</v>
      </c>
      <c r="E1820" s="90">
        <v>16.26</v>
      </c>
    </row>
    <row r="1821" spans="1:5" ht="13.5" thickBot="1">
      <c r="A1821" s="356"/>
      <c r="B1821" s="358"/>
      <c r="C1821" s="358"/>
      <c r="D1821" s="358"/>
      <c r="E1821" s="357"/>
    </row>
    <row r="1822" spans="1:5" ht="18.75" thickBot="1">
      <c r="A1822" s="368" t="s">
        <v>492</v>
      </c>
      <c r="B1822" s="369"/>
      <c r="C1822" s="369"/>
      <c r="D1822" s="369"/>
      <c r="E1822" s="370"/>
    </row>
    <row r="1823" spans="1:5" ht="13.5" thickBot="1">
      <c r="A1823" s="371" t="s">
        <v>493</v>
      </c>
      <c r="B1823" s="372"/>
      <c r="C1823" s="372"/>
      <c r="D1823" s="372"/>
      <c r="E1823" s="373"/>
    </row>
    <row r="1824" spans="1:5" ht="13.5" thickBot="1">
      <c r="A1824" s="10" t="s">
        <v>100</v>
      </c>
      <c r="B1824" s="398" t="s">
        <v>101</v>
      </c>
      <c r="C1824" s="399"/>
      <c r="D1824" s="11" t="s">
        <v>102</v>
      </c>
      <c r="E1824" s="110" t="s">
        <v>103</v>
      </c>
    </row>
    <row r="1825" spans="1:7" ht="13.5" thickBot="1">
      <c r="A1825" s="4" t="s">
        <v>104</v>
      </c>
      <c r="B1825" s="400" t="s">
        <v>158</v>
      </c>
      <c r="C1825" s="401"/>
      <c r="D1825" s="66" t="s">
        <v>494</v>
      </c>
      <c r="E1825" s="67">
        <v>27.8</v>
      </c>
      <c r="F1825">
        <f>E1825/2.0074</f>
        <v>13.84875958951878</v>
      </c>
      <c r="G1825" s="144">
        <f>F1825*2.1117</f>
        <v>29.244425625186807</v>
      </c>
    </row>
    <row r="1826" spans="1:7" ht="13.5" thickBot="1">
      <c r="A1826" s="4" t="s">
        <v>153</v>
      </c>
      <c r="B1826" s="354"/>
      <c r="C1826" s="355"/>
      <c r="D1826" s="66" t="s">
        <v>154</v>
      </c>
      <c r="E1826" s="67">
        <v>3.61</v>
      </c>
      <c r="F1826">
        <f>E1826/2.0074</f>
        <v>1.7983461193583739</v>
      </c>
      <c r="G1826" s="144">
        <f>F1826*2.1117</f>
        <v>3.797567500249078</v>
      </c>
    </row>
    <row r="1827" spans="1:5" ht="13.5" thickBot="1">
      <c r="A1827" s="50"/>
      <c r="B1827" s="354"/>
      <c r="C1827" s="355"/>
      <c r="D1827" s="44" t="s">
        <v>155</v>
      </c>
      <c r="E1827" s="61">
        <f>SUM(E1825:E1826)</f>
        <v>31.41</v>
      </c>
    </row>
    <row r="1828" spans="1:5" ht="13.5" thickBot="1">
      <c r="A1828" s="354"/>
      <c r="B1828" s="374"/>
      <c r="C1828" s="374"/>
      <c r="D1828" s="374"/>
      <c r="E1828" s="355"/>
    </row>
    <row r="1829" spans="1:5" ht="13.5" thickBot="1">
      <c r="A1829" s="70" t="s">
        <v>323</v>
      </c>
      <c r="B1829" s="354" t="s">
        <v>557</v>
      </c>
      <c r="C1829" s="374"/>
      <c r="D1829" s="374"/>
      <c r="E1829" s="355"/>
    </row>
    <row r="1830" spans="1:5" ht="13.5" thickBot="1">
      <c r="A1830" s="354"/>
      <c r="B1830" s="374"/>
      <c r="C1830" s="374"/>
      <c r="D1830" s="374"/>
      <c r="E1830" s="355"/>
    </row>
    <row r="1831" spans="1:5" ht="13.5" thickBot="1">
      <c r="A1831" s="50"/>
      <c r="B1831" s="354"/>
      <c r="C1831" s="355"/>
      <c r="D1831" s="118" t="s">
        <v>145</v>
      </c>
      <c r="E1831" s="67">
        <v>3.14</v>
      </c>
    </row>
    <row r="1832" spans="1:7" ht="13.5" thickBot="1">
      <c r="A1832" s="50"/>
      <c r="B1832" s="354"/>
      <c r="C1832" s="355"/>
      <c r="D1832" s="118" t="s">
        <v>160</v>
      </c>
      <c r="E1832" s="67">
        <v>6.93</v>
      </c>
      <c r="F1832">
        <f>E1832/2.0074</f>
        <v>3.4522267609843578</v>
      </c>
      <c r="G1832" s="144">
        <f>F1832*2.1117</f>
        <v>7.290067251170668</v>
      </c>
    </row>
    <row r="1833" spans="1:5" ht="13.5" thickBot="1">
      <c r="A1833" s="50"/>
      <c r="B1833" s="354"/>
      <c r="C1833" s="355"/>
      <c r="D1833" s="44" t="s">
        <v>155</v>
      </c>
      <c r="E1833" s="132">
        <f>SUM(E1831:E1832)</f>
        <v>10.07</v>
      </c>
    </row>
    <row r="1834" spans="1:5" ht="13.5" thickBot="1">
      <c r="A1834" s="354"/>
      <c r="B1834" s="374"/>
      <c r="C1834" s="374"/>
      <c r="D1834" s="374"/>
      <c r="E1834" s="355"/>
    </row>
    <row r="1835" spans="1:5" ht="13.5" thickBot="1">
      <c r="A1835" s="75"/>
      <c r="B1835" s="354"/>
      <c r="C1835" s="355"/>
      <c r="D1835" s="13" t="s">
        <v>144</v>
      </c>
      <c r="E1835" s="61">
        <v>41.48</v>
      </c>
    </row>
    <row r="1836" spans="1:5" ht="13.5" thickBot="1">
      <c r="A1836" s="354"/>
      <c r="B1836" s="374"/>
      <c r="C1836" s="374"/>
      <c r="D1836" s="374"/>
      <c r="E1836" s="355"/>
    </row>
    <row r="1837" spans="1:5" ht="13.5" thickBot="1">
      <c r="A1837" s="371" t="s">
        <v>495</v>
      </c>
      <c r="B1837" s="372"/>
      <c r="C1837" s="372"/>
      <c r="D1837" s="372"/>
      <c r="E1837" s="373"/>
    </row>
    <row r="1838" spans="1:5" ht="13.5" thickBot="1">
      <c r="A1838" s="351" t="s">
        <v>164</v>
      </c>
      <c r="B1838" s="352"/>
      <c r="C1838" s="352"/>
      <c r="D1838" s="352"/>
      <c r="E1838" s="353"/>
    </row>
    <row r="1839" spans="1:5" ht="13.5" thickBot="1">
      <c r="A1839" s="4"/>
      <c r="B1839" s="354"/>
      <c r="C1839" s="355"/>
      <c r="D1839" s="25" t="s">
        <v>165</v>
      </c>
      <c r="E1839" s="110" t="s">
        <v>103</v>
      </c>
    </row>
    <row r="1840" spans="1:7" ht="13.5" thickBot="1">
      <c r="A1840" s="57" t="s">
        <v>104</v>
      </c>
      <c r="B1840" s="356" t="s">
        <v>496</v>
      </c>
      <c r="C1840" s="357"/>
      <c r="D1840" s="111" t="s">
        <v>414</v>
      </c>
      <c r="E1840" s="59">
        <v>36.51</v>
      </c>
      <c r="F1840">
        <f>E1840/2.0074</f>
        <v>18.187705489688152</v>
      </c>
      <c r="G1840" s="144">
        <f>F1840*2.1117</f>
        <v>38.40697768257447</v>
      </c>
    </row>
    <row r="1841" spans="1:7" ht="13.5" thickBot="1">
      <c r="A1841" s="57" t="s">
        <v>153</v>
      </c>
      <c r="B1841" s="356"/>
      <c r="C1841" s="357"/>
      <c r="D1841" s="58" t="s">
        <v>154</v>
      </c>
      <c r="E1841" s="59">
        <v>3.61</v>
      </c>
      <c r="F1841">
        <f>E1841/2.0074</f>
        <v>1.7983461193583739</v>
      </c>
      <c r="G1841" s="144">
        <f>F1841*2.1117</f>
        <v>3.797567500249078</v>
      </c>
    </row>
    <row r="1842" spans="1:5" ht="13.5" thickBot="1">
      <c r="A1842" s="57"/>
      <c r="B1842" s="356"/>
      <c r="C1842" s="357"/>
      <c r="D1842" s="60" t="s">
        <v>144</v>
      </c>
      <c r="E1842" s="61">
        <v>40.12</v>
      </c>
    </row>
    <row r="1843" spans="1:5" ht="13.5" thickBot="1">
      <c r="A1843" s="356"/>
      <c r="B1843" s="358"/>
      <c r="C1843" s="358"/>
      <c r="D1843" s="358"/>
      <c r="E1843" s="357"/>
    </row>
    <row r="1844" spans="1:5" ht="13.5" thickBot="1">
      <c r="A1844" s="102" t="s">
        <v>323</v>
      </c>
      <c r="B1844" s="356" t="s">
        <v>558</v>
      </c>
      <c r="C1844" s="358"/>
      <c r="D1844" s="358"/>
      <c r="E1844" s="357"/>
    </row>
    <row r="1845" spans="1:5" ht="13.5" thickBot="1">
      <c r="A1845" s="356"/>
      <c r="B1845" s="358"/>
      <c r="C1845" s="358"/>
      <c r="D1845" s="358"/>
      <c r="E1845" s="357"/>
    </row>
    <row r="1846" spans="1:5" ht="13.5" thickBot="1">
      <c r="A1846" s="57"/>
      <c r="B1846" s="356"/>
      <c r="C1846" s="357"/>
      <c r="D1846" s="58" t="s">
        <v>167</v>
      </c>
      <c r="E1846" s="59">
        <f>E1842*10%</f>
        <v>4.012</v>
      </c>
    </row>
    <row r="1847" spans="1:7" ht="13.5" thickBot="1">
      <c r="A1847" s="57"/>
      <c r="B1847" s="356"/>
      <c r="C1847" s="357"/>
      <c r="D1847" s="58" t="s">
        <v>160</v>
      </c>
      <c r="E1847" s="59">
        <v>17.37</v>
      </c>
      <c r="F1847">
        <f>E1847/2.0074</f>
        <v>8.652983959350404</v>
      </c>
      <c r="G1847" s="144">
        <f>F1847*2.1117</f>
        <v>18.27250622696025</v>
      </c>
    </row>
    <row r="1848" spans="1:5" ht="13.5" thickBot="1">
      <c r="A1848" s="54"/>
      <c r="B1848" s="356"/>
      <c r="C1848" s="357"/>
      <c r="D1848" s="89" t="s">
        <v>155</v>
      </c>
      <c r="E1848" s="132">
        <f>SUM(E1846:E1847)</f>
        <v>21.382</v>
      </c>
    </row>
    <row r="1849" spans="1:5" ht="13.5" thickBot="1">
      <c r="A1849" s="356"/>
      <c r="B1849" s="358"/>
      <c r="C1849" s="358"/>
      <c r="D1849" s="358"/>
      <c r="E1849" s="357"/>
    </row>
    <row r="1850" spans="1:5" ht="13.5" thickBot="1">
      <c r="A1850" s="57"/>
      <c r="B1850" s="356"/>
      <c r="C1850" s="357"/>
      <c r="D1850" s="60" t="s">
        <v>144</v>
      </c>
      <c r="E1850" s="61">
        <v>61.5</v>
      </c>
    </row>
    <row r="1851" spans="1:5" ht="13.5" thickBot="1">
      <c r="A1851" s="356"/>
      <c r="B1851" s="358"/>
      <c r="C1851" s="358"/>
      <c r="D1851" s="358"/>
      <c r="E1851" s="357"/>
    </row>
    <row r="1852" spans="1:7" ht="13.5" thickBot="1">
      <c r="A1852" s="4"/>
      <c r="B1852" s="354" t="s">
        <v>497</v>
      </c>
      <c r="C1852" s="355"/>
      <c r="D1852" s="119" t="s">
        <v>415</v>
      </c>
      <c r="E1852" s="67">
        <v>45.21</v>
      </c>
      <c r="F1852">
        <f>E1852/2.0074</f>
        <v>22.52166982165986</v>
      </c>
      <c r="G1852" s="144">
        <f>F1852*2.1117</f>
        <v>47.559010162399126</v>
      </c>
    </row>
    <row r="1853" spans="1:7" ht="13.5" thickBot="1">
      <c r="A1853" s="4" t="s">
        <v>153</v>
      </c>
      <c r="B1853" s="354"/>
      <c r="C1853" s="355"/>
      <c r="D1853" s="66" t="s">
        <v>154</v>
      </c>
      <c r="E1853" s="67">
        <v>3.61</v>
      </c>
      <c r="F1853">
        <f>E1853/2.0074</f>
        <v>1.7983461193583739</v>
      </c>
      <c r="G1853" s="144">
        <f>F1853*2.1117</f>
        <v>3.797567500249078</v>
      </c>
    </row>
    <row r="1854" spans="1:5" ht="13.5" thickBot="1">
      <c r="A1854" s="120"/>
      <c r="B1854" s="392"/>
      <c r="C1854" s="394"/>
      <c r="D1854" s="104" t="s">
        <v>144</v>
      </c>
      <c r="E1854" s="61">
        <f>SUM(E1852:E1853)</f>
        <v>48.82</v>
      </c>
    </row>
    <row r="1855" spans="1:5" ht="13.5" thickBot="1">
      <c r="A1855" s="392"/>
      <c r="B1855" s="393"/>
      <c r="C1855" s="393"/>
      <c r="D1855" s="393"/>
      <c r="E1855" s="394"/>
    </row>
    <row r="1856" spans="1:5" ht="13.5" thickBot="1">
      <c r="A1856" s="69" t="s">
        <v>323</v>
      </c>
      <c r="B1856" s="395" t="s">
        <v>559</v>
      </c>
      <c r="C1856" s="396"/>
      <c r="D1856" s="396"/>
      <c r="E1856" s="397"/>
    </row>
    <row r="1857" spans="1:5" ht="13.5" thickBot="1">
      <c r="A1857" s="392"/>
      <c r="B1857" s="393"/>
      <c r="C1857" s="393"/>
      <c r="D1857" s="393"/>
      <c r="E1857" s="394"/>
    </row>
    <row r="1858" spans="1:5" ht="13.5" thickBot="1">
      <c r="A1858" s="4"/>
      <c r="B1858" s="354"/>
      <c r="C1858" s="355"/>
      <c r="D1858" s="66" t="s">
        <v>167</v>
      </c>
      <c r="E1858" s="67">
        <v>4.38</v>
      </c>
    </row>
    <row r="1859" spans="1:7" ht="13.5" thickBot="1">
      <c r="A1859" s="4"/>
      <c r="B1859" s="354"/>
      <c r="C1859" s="355"/>
      <c r="D1859" s="66" t="s">
        <v>160</v>
      </c>
      <c r="E1859" s="67">
        <v>17.37</v>
      </c>
      <c r="F1859">
        <f>E1859/2.0074</f>
        <v>8.652983959350404</v>
      </c>
      <c r="G1859" s="144">
        <f>F1859*2.1117</f>
        <v>18.27250622696025</v>
      </c>
    </row>
    <row r="1860" spans="1:5" ht="13.5" thickBot="1">
      <c r="A1860" s="20"/>
      <c r="B1860" s="354"/>
      <c r="C1860" s="355"/>
      <c r="D1860" s="44" t="s">
        <v>155</v>
      </c>
      <c r="E1860" s="90">
        <f>SUM(E1858:E1859)</f>
        <v>21.75</v>
      </c>
    </row>
    <row r="1861" spans="1:5" ht="13.5" thickBot="1">
      <c r="A1861" s="354"/>
      <c r="B1861" s="374"/>
      <c r="C1861" s="374"/>
      <c r="D1861" s="374"/>
      <c r="E1861" s="355"/>
    </row>
    <row r="1862" spans="1:5" ht="13.5" thickBot="1">
      <c r="A1862" s="20"/>
      <c r="B1862" s="354"/>
      <c r="C1862" s="355"/>
      <c r="D1862" s="44" t="s">
        <v>144</v>
      </c>
      <c r="E1862" s="90">
        <v>70.57</v>
      </c>
    </row>
    <row r="1863" spans="1:5" ht="13.5" thickBot="1">
      <c r="A1863" s="354"/>
      <c r="B1863" s="374"/>
      <c r="C1863" s="374"/>
      <c r="D1863" s="374"/>
      <c r="E1863" s="355"/>
    </row>
    <row r="1864" spans="1:7" ht="13.5" thickBot="1">
      <c r="A1864" s="57"/>
      <c r="B1864" s="356" t="s">
        <v>498</v>
      </c>
      <c r="C1864" s="357"/>
      <c r="D1864" s="111" t="s">
        <v>416</v>
      </c>
      <c r="E1864" s="59">
        <v>62.6</v>
      </c>
      <c r="F1864">
        <f>E1864/2.0074</f>
        <v>31.1846169174056</v>
      </c>
      <c r="G1864" s="144">
        <f>F1864*2.1117</f>
        <v>65.8525555444854</v>
      </c>
    </row>
    <row r="1865" spans="1:7" ht="13.5" thickBot="1">
      <c r="A1865" s="57" t="s">
        <v>153</v>
      </c>
      <c r="B1865" s="54"/>
      <c r="C1865" s="65"/>
      <c r="D1865" s="58" t="s">
        <v>154</v>
      </c>
      <c r="E1865" s="59">
        <v>3.61</v>
      </c>
      <c r="F1865">
        <f>E1865/2.0074</f>
        <v>1.7983461193583739</v>
      </c>
      <c r="G1865" s="144">
        <f>F1865*2.1117</f>
        <v>3.797567500249078</v>
      </c>
    </row>
    <row r="1866" spans="1:5" ht="13.5" thickBot="1">
      <c r="A1866" s="89"/>
      <c r="B1866" s="390"/>
      <c r="C1866" s="391"/>
      <c r="D1866" s="121" t="s">
        <v>144</v>
      </c>
      <c r="E1866" s="61">
        <f>SUM(E1864:E1865)</f>
        <v>66.21000000000001</v>
      </c>
    </row>
    <row r="1867" spans="1:5" ht="13.5" thickBot="1">
      <c r="A1867" s="356"/>
      <c r="B1867" s="358"/>
      <c r="C1867" s="358"/>
      <c r="D1867" s="358"/>
      <c r="E1867" s="357"/>
    </row>
    <row r="1868" spans="1:5" ht="13.5" thickBot="1">
      <c r="A1868" s="102" t="s">
        <v>323</v>
      </c>
      <c r="B1868" s="356" t="s">
        <v>560</v>
      </c>
      <c r="C1868" s="358"/>
      <c r="D1868" s="358"/>
      <c r="E1868" s="357"/>
    </row>
    <row r="1869" spans="1:5" ht="13.5" thickBot="1">
      <c r="A1869" s="356"/>
      <c r="B1869" s="358"/>
      <c r="C1869" s="358"/>
      <c r="D1869" s="358"/>
      <c r="E1869" s="357"/>
    </row>
    <row r="1870" spans="1:5" ht="13.5" thickBot="1">
      <c r="A1870" s="57"/>
      <c r="B1870" s="356"/>
      <c r="C1870" s="357"/>
      <c r="D1870" s="58" t="s">
        <v>167</v>
      </c>
      <c r="E1870" s="59">
        <f>E1866*10%</f>
        <v>6.621000000000001</v>
      </c>
    </row>
    <row r="1871" spans="1:7" ht="13.5" thickBot="1">
      <c r="A1871" s="57"/>
      <c r="B1871" s="356"/>
      <c r="C1871" s="357"/>
      <c r="D1871" s="58" t="s">
        <v>160</v>
      </c>
      <c r="E1871" s="59">
        <v>17.37</v>
      </c>
      <c r="F1871">
        <f>E1871/2.0074</f>
        <v>8.652983959350404</v>
      </c>
      <c r="G1871" s="144">
        <f>F1871*2.1117</f>
        <v>18.27250622696025</v>
      </c>
    </row>
    <row r="1872" spans="1:5" ht="13.5" thickBot="1">
      <c r="A1872" s="64"/>
      <c r="B1872" s="356"/>
      <c r="C1872" s="357"/>
      <c r="D1872" s="89" t="s">
        <v>155</v>
      </c>
      <c r="E1872" s="132">
        <f>SUM(E1870:E1871)</f>
        <v>23.991000000000003</v>
      </c>
    </row>
    <row r="1873" spans="1:5" ht="13.5" thickBot="1">
      <c r="A1873" s="356"/>
      <c r="B1873" s="358"/>
      <c r="C1873" s="358"/>
      <c r="D1873" s="358"/>
      <c r="E1873" s="357"/>
    </row>
    <row r="1874" spans="1:5" ht="13.5" thickBot="1">
      <c r="A1874" s="57"/>
      <c r="B1874" s="356"/>
      <c r="C1874" s="357"/>
      <c r="D1874" s="60" t="s">
        <v>144</v>
      </c>
      <c r="E1874" s="61">
        <v>90.2</v>
      </c>
    </row>
    <row r="1875" spans="1:5" ht="13.5" thickBot="1">
      <c r="A1875" s="356"/>
      <c r="B1875" s="358"/>
      <c r="C1875" s="358"/>
      <c r="D1875" s="358"/>
      <c r="E1875" s="357"/>
    </row>
    <row r="1876" spans="1:7" ht="13.5" thickBot="1">
      <c r="A1876" s="4"/>
      <c r="B1876" s="354" t="s">
        <v>499</v>
      </c>
      <c r="C1876" s="355"/>
      <c r="D1876" s="119" t="s">
        <v>169</v>
      </c>
      <c r="E1876" s="67">
        <v>93.03</v>
      </c>
      <c r="F1876">
        <f>E1876/2.0074</f>
        <v>46.34352894291123</v>
      </c>
      <c r="G1876" s="144">
        <f>F1876*2.1117</f>
        <v>97.86363006874564</v>
      </c>
    </row>
    <row r="1877" spans="1:7" ht="13.5" thickBot="1">
      <c r="A1877" s="4" t="s">
        <v>153</v>
      </c>
      <c r="B1877" s="354"/>
      <c r="C1877" s="355"/>
      <c r="D1877" s="66" t="s">
        <v>154</v>
      </c>
      <c r="E1877" s="67">
        <v>3.61</v>
      </c>
      <c r="F1877">
        <f>E1877/2.0074</f>
        <v>1.7983461193583739</v>
      </c>
      <c r="G1877" s="144">
        <f>F1877*2.1117</f>
        <v>3.797567500249078</v>
      </c>
    </row>
    <row r="1878" spans="1:5" ht="13.5" thickBot="1">
      <c r="A1878" s="30"/>
      <c r="B1878" s="354"/>
      <c r="C1878" s="355"/>
      <c r="D1878" s="13" t="s">
        <v>155</v>
      </c>
      <c r="E1878" s="61">
        <f>SUM(E1876:E1877)</f>
        <v>96.64</v>
      </c>
    </row>
    <row r="1879" spans="1:5" ht="13.5" thickBot="1">
      <c r="A1879" s="354"/>
      <c r="B1879" s="374"/>
      <c r="C1879" s="374"/>
      <c r="D1879" s="374"/>
      <c r="E1879" s="355"/>
    </row>
    <row r="1880" spans="1:5" ht="13.5" thickBot="1">
      <c r="A1880" s="70" t="s">
        <v>323</v>
      </c>
      <c r="B1880" s="354" t="s">
        <v>561</v>
      </c>
      <c r="C1880" s="374"/>
      <c r="D1880" s="374"/>
      <c r="E1880" s="355"/>
    </row>
    <row r="1881" spans="1:5" ht="13.5" thickBot="1">
      <c r="A1881" s="354"/>
      <c r="B1881" s="374"/>
      <c r="C1881" s="374"/>
      <c r="D1881" s="374"/>
      <c r="E1881" s="355"/>
    </row>
    <row r="1882" spans="1:5" ht="13.5" thickBot="1">
      <c r="A1882" s="4"/>
      <c r="B1882" s="354"/>
      <c r="C1882" s="355"/>
      <c r="D1882" s="66" t="s">
        <v>167</v>
      </c>
      <c r="E1882" s="67">
        <f>E1878*10%</f>
        <v>9.664000000000001</v>
      </c>
    </row>
    <row r="1883" spans="1:7" ht="13.5" thickBot="1">
      <c r="A1883" s="4"/>
      <c r="B1883" s="354"/>
      <c r="C1883" s="355"/>
      <c r="D1883" s="66" t="s">
        <v>160</v>
      </c>
      <c r="E1883" s="67">
        <v>17.37</v>
      </c>
      <c r="F1883">
        <f>E1883/2.0074</f>
        <v>8.652983959350404</v>
      </c>
      <c r="G1883" s="144">
        <f>F1883*2.1117</f>
        <v>18.27250622696025</v>
      </c>
    </row>
    <row r="1884" spans="1:5" ht="13.5" thickBot="1">
      <c r="A1884" s="50"/>
      <c r="B1884" s="354"/>
      <c r="C1884" s="355"/>
      <c r="D1884" s="44" t="s">
        <v>155</v>
      </c>
      <c r="E1884" s="132">
        <f>SUM(E1882:E1883)</f>
        <v>27.034000000000002</v>
      </c>
    </row>
    <row r="1885" spans="1:5" ht="13.5" thickBot="1">
      <c r="A1885" s="378"/>
      <c r="B1885" s="379"/>
      <c r="C1885" s="379"/>
      <c r="D1885" s="379"/>
      <c r="E1885" s="380"/>
    </row>
    <row r="1886" spans="1:5" ht="13.5" thickBot="1">
      <c r="A1886" s="4"/>
      <c r="B1886" s="354"/>
      <c r="C1886" s="355"/>
      <c r="D1886" s="13" t="s">
        <v>144</v>
      </c>
      <c r="E1886" s="61">
        <v>123.66</v>
      </c>
    </row>
    <row r="1887" spans="1:5" ht="13.5" thickBot="1">
      <c r="A1887" s="354"/>
      <c r="B1887" s="374"/>
      <c r="C1887" s="374"/>
      <c r="D1887" s="374"/>
      <c r="E1887" s="355"/>
    </row>
    <row r="1888" spans="1:7" ht="13.5" thickBot="1">
      <c r="A1888" s="57"/>
      <c r="B1888" s="356" t="s">
        <v>500</v>
      </c>
      <c r="C1888" s="357"/>
      <c r="D1888" s="111" t="s">
        <v>170</v>
      </c>
      <c r="E1888" s="59">
        <v>136.49</v>
      </c>
      <c r="F1888">
        <f>E1888/2.0074</f>
        <v>67.99342432997908</v>
      </c>
      <c r="G1888" s="144">
        <f>F1888*2.1117</f>
        <v>143.5817141576168</v>
      </c>
    </row>
    <row r="1889" spans="1:7" ht="13.5" thickBot="1">
      <c r="A1889" s="57" t="s">
        <v>153</v>
      </c>
      <c r="B1889" s="356"/>
      <c r="C1889" s="357"/>
      <c r="D1889" s="58" t="s">
        <v>154</v>
      </c>
      <c r="E1889" s="59">
        <v>3.61</v>
      </c>
      <c r="F1889">
        <f>E1889/2.0074</f>
        <v>1.7983461193583739</v>
      </c>
      <c r="G1889" s="144">
        <f>F1889*2.1117</f>
        <v>3.797567500249078</v>
      </c>
    </row>
    <row r="1890" spans="1:5" ht="13.5" thickBot="1">
      <c r="A1890" s="117"/>
      <c r="B1890" s="356"/>
      <c r="C1890" s="357"/>
      <c r="D1890" s="60" t="s">
        <v>155</v>
      </c>
      <c r="E1890" s="61">
        <f>SUM(E1888:E1889)</f>
        <v>140.10000000000002</v>
      </c>
    </row>
    <row r="1891" spans="1:5" ht="13.5" thickBot="1">
      <c r="A1891" s="356"/>
      <c r="B1891" s="358"/>
      <c r="C1891" s="358"/>
      <c r="D1891" s="358"/>
      <c r="E1891" s="357"/>
    </row>
    <row r="1892" spans="1:5" ht="13.5" thickBot="1">
      <c r="A1892" s="78" t="s">
        <v>323</v>
      </c>
      <c r="B1892" s="356" t="s">
        <v>562</v>
      </c>
      <c r="C1892" s="358"/>
      <c r="D1892" s="358"/>
      <c r="E1892" s="357"/>
    </row>
    <row r="1893" spans="1:5" ht="13.5" thickBot="1">
      <c r="A1893" s="356"/>
      <c r="B1893" s="358"/>
      <c r="C1893" s="358"/>
      <c r="D1893" s="358"/>
      <c r="E1893" s="357"/>
    </row>
    <row r="1894" spans="1:5" ht="13.5" thickBot="1">
      <c r="A1894" s="57"/>
      <c r="B1894" s="356"/>
      <c r="C1894" s="357"/>
      <c r="D1894" s="58" t="s">
        <v>167</v>
      </c>
      <c r="E1894" s="59">
        <f>E1890*10%</f>
        <v>14.010000000000003</v>
      </c>
    </row>
    <row r="1895" spans="1:7" ht="13.5" thickBot="1">
      <c r="A1895" s="57"/>
      <c r="B1895" s="356"/>
      <c r="C1895" s="357"/>
      <c r="D1895" s="58" t="s">
        <v>160</v>
      </c>
      <c r="E1895" s="59">
        <v>17.37</v>
      </c>
      <c r="F1895">
        <f>E1895/2.0074</f>
        <v>8.652983959350404</v>
      </c>
      <c r="G1895" s="144">
        <f>F1895*2.1117</f>
        <v>18.27250622696025</v>
      </c>
    </row>
    <row r="1896" spans="1:5" ht="13.5" thickBot="1">
      <c r="A1896" s="79"/>
      <c r="B1896" s="356"/>
      <c r="C1896" s="357"/>
      <c r="D1896" s="89" t="s">
        <v>155</v>
      </c>
      <c r="E1896" s="133">
        <f>SUM(E1894:E1895)</f>
        <v>31.380000000000003</v>
      </c>
    </row>
    <row r="1897" spans="1:5" ht="13.5" thickBot="1">
      <c r="A1897" s="356"/>
      <c r="B1897" s="358"/>
      <c r="C1897" s="358"/>
      <c r="D1897" s="358"/>
      <c r="E1897" s="357"/>
    </row>
    <row r="1898" spans="1:5" ht="13.5" thickBot="1">
      <c r="A1898" s="57"/>
      <c r="B1898" s="356"/>
      <c r="C1898" s="357"/>
      <c r="D1898" s="60" t="s">
        <v>144</v>
      </c>
      <c r="E1898" s="61">
        <v>171.48</v>
      </c>
    </row>
    <row r="1899" spans="1:5" ht="13.5" thickBot="1">
      <c r="A1899" s="356"/>
      <c r="B1899" s="358"/>
      <c r="C1899" s="358"/>
      <c r="D1899" s="358"/>
      <c r="E1899" s="357"/>
    </row>
    <row r="1900" spans="1:7" ht="13.5" thickBot="1">
      <c r="A1900" s="4"/>
      <c r="B1900" s="354" t="s">
        <v>501</v>
      </c>
      <c r="C1900" s="355"/>
      <c r="D1900" s="119" t="s">
        <v>171</v>
      </c>
      <c r="E1900" s="67">
        <v>179.96</v>
      </c>
      <c r="F1900">
        <f>E1900/2.0074</f>
        <v>89.6483012852446</v>
      </c>
      <c r="G1900" s="144">
        <f>F1900*2.1117</f>
        <v>189.31031782405103</v>
      </c>
    </row>
    <row r="1901" spans="1:7" ht="13.5" thickBot="1">
      <c r="A1901" s="4" t="s">
        <v>153</v>
      </c>
      <c r="B1901" s="354"/>
      <c r="C1901" s="355"/>
      <c r="D1901" s="66" t="s">
        <v>154</v>
      </c>
      <c r="E1901" s="67">
        <v>3.61</v>
      </c>
      <c r="F1901">
        <f>E1901/2.0074</f>
        <v>1.7983461193583739</v>
      </c>
      <c r="G1901" s="144">
        <f>F1901*2.1117</f>
        <v>3.797567500249078</v>
      </c>
    </row>
    <row r="1902" spans="1:5" ht="13.5" thickBot="1">
      <c r="A1902" s="30"/>
      <c r="B1902" s="354"/>
      <c r="C1902" s="355"/>
      <c r="D1902" s="13" t="s">
        <v>155</v>
      </c>
      <c r="E1902" s="61">
        <f>SUM(E1900:E1901)</f>
        <v>183.57000000000002</v>
      </c>
    </row>
    <row r="1903" spans="1:5" ht="13.5" thickBot="1">
      <c r="A1903" s="354"/>
      <c r="B1903" s="374"/>
      <c r="C1903" s="374"/>
      <c r="D1903" s="374"/>
      <c r="E1903" s="355"/>
    </row>
    <row r="1904" spans="1:5" ht="13.5" thickBot="1">
      <c r="A1904" s="70" t="s">
        <v>323</v>
      </c>
      <c r="B1904" s="354" t="s">
        <v>502</v>
      </c>
      <c r="C1904" s="374"/>
      <c r="D1904" s="374"/>
      <c r="E1904" s="355"/>
    </row>
    <row r="1905" spans="1:5" ht="13.5" thickBot="1">
      <c r="A1905" s="354"/>
      <c r="B1905" s="374"/>
      <c r="C1905" s="374"/>
      <c r="D1905" s="374"/>
      <c r="E1905" s="355"/>
    </row>
    <row r="1906" spans="1:5" ht="13.5" thickBot="1">
      <c r="A1906" s="4"/>
      <c r="B1906" s="354"/>
      <c r="C1906" s="355"/>
      <c r="D1906" s="66" t="s">
        <v>167</v>
      </c>
      <c r="E1906" s="67">
        <v>18.36</v>
      </c>
    </row>
    <row r="1907" spans="1:7" ht="13.5" thickBot="1">
      <c r="A1907" s="4"/>
      <c r="B1907" s="354"/>
      <c r="C1907" s="355"/>
      <c r="D1907" s="66" t="s">
        <v>160</v>
      </c>
      <c r="E1907" s="67">
        <v>17.37</v>
      </c>
      <c r="F1907">
        <f>E1907/2.0074</f>
        <v>8.652983959350404</v>
      </c>
      <c r="G1907" s="144">
        <f>F1907*2.1117</f>
        <v>18.27250622696025</v>
      </c>
    </row>
    <row r="1908" spans="1:5" ht="13.5" thickBot="1">
      <c r="A1908" s="50"/>
      <c r="B1908" s="354"/>
      <c r="C1908" s="355"/>
      <c r="D1908" s="44" t="s">
        <v>155</v>
      </c>
      <c r="E1908" s="132">
        <f>SUM(E1906:E1907)</f>
        <v>35.730000000000004</v>
      </c>
    </row>
    <row r="1909" spans="1:5" ht="13.5" thickBot="1">
      <c r="A1909" s="354"/>
      <c r="B1909" s="374"/>
      <c r="C1909" s="374"/>
      <c r="D1909" s="374"/>
      <c r="E1909" s="355"/>
    </row>
    <row r="1910" spans="1:5" ht="13.5" thickBot="1">
      <c r="A1910" s="4"/>
      <c r="B1910" s="354"/>
      <c r="C1910" s="355"/>
      <c r="D1910" s="13" t="s">
        <v>144</v>
      </c>
      <c r="E1910" s="61">
        <v>219.3</v>
      </c>
    </row>
    <row r="1911" spans="1:5" ht="13.5" thickBot="1">
      <c r="A1911" s="354"/>
      <c r="B1911" s="374"/>
      <c r="C1911" s="374"/>
      <c r="D1911" s="374"/>
      <c r="E1911" s="355"/>
    </row>
    <row r="1912" spans="1:7" ht="13.5" thickBot="1">
      <c r="A1912" s="57"/>
      <c r="B1912" s="356" t="s">
        <v>503</v>
      </c>
      <c r="C1912" s="357"/>
      <c r="D1912" s="111" t="s">
        <v>172</v>
      </c>
      <c r="E1912" s="59">
        <v>223.43</v>
      </c>
      <c r="F1912">
        <f>E1912/2.0074</f>
        <v>111.3031782405101</v>
      </c>
      <c r="G1912" s="144">
        <f>F1912*2.1117</f>
        <v>235.0389214904852</v>
      </c>
    </row>
    <row r="1913" spans="1:7" ht="13.5" thickBot="1">
      <c r="A1913" s="57" t="s">
        <v>153</v>
      </c>
      <c r="B1913" s="356"/>
      <c r="C1913" s="357"/>
      <c r="D1913" s="58" t="s">
        <v>154</v>
      </c>
      <c r="E1913" s="59">
        <v>3.61</v>
      </c>
      <c r="F1913">
        <f>E1913/2.0074</f>
        <v>1.7983461193583739</v>
      </c>
      <c r="G1913" s="144">
        <f>F1913*2.1117</f>
        <v>3.797567500249078</v>
      </c>
    </row>
    <row r="1914" spans="1:5" ht="13.5" thickBot="1">
      <c r="A1914" s="117"/>
      <c r="B1914" s="356"/>
      <c r="C1914" s="357"/>
      <c r="D1914" s="60" t="s">
        <v>155</v>
      </c>
      <c r="E1914" s="61">
        <f>SUM(E1912:E1913)</f>
        <v>227.04000000000002</v>
      </c>
    </row>
    <row r="1915" spans="1:5" ht="13.5" thickBot="1">
      <c r="A1915" s="356"/>
      <c r="B1915" s="358"/>
      <c r="C1915" s="358"/>
      <c r="D1915" s="358"/>
      <c r="E1915" s="357"/>
    </row>
    <row r="1916" spans="1:5" ht="13.5" thickBot="1">
      <c r="A1916" s="102" t="s">
        <v>323</v>
      </c>
      <c r="B1916" s="356" t="s">
        <v>563</v>
      </c>
      <c r="C1916" s="358"/>
      <c r="D1916" s="358"/>
      <c r="E1916" s="357"/>
    </row>
    <row r="1917" spans="1:5" ht="13.5" thickBot="1">
      <c r="A1917" s="356"/>
      <c r="B1917" s="358"/>
      <c r="C1917" s="358"/>
      <c r="D1917" s="358"/>
      <c r="E1917" s="357"/>
    </row>
    <row r="1918" spans="1:5" ht="13.5" thickBot="1">
      <c r="A1918" s="57"/>
      <c r="B1918" s="356"/>
      <c r="C1918" s="357"/>
      <c r="D1918" s="58" t="s">
        <v>167</v>
      </c>
      <c r="E1918" s="59">
        <f>E1914*10%</f>
        <v>22.704000000000004</v>
      </c>
    </row>
    <row r="1919" spans="1:7" ht="13.5" thickBot="1">
      <c r="A1919" s="57"/>
      <c r="B1919" s="356"/>
      <c r="C1919" s="357"/>
      <c r="D1919" s="58" t="s">
        <v>160</v>
      </c>
      <c r="E1919" s="59">
        <v>17.37</v>
      </c>
      <c r="F1919">
        <f>E1919/2.0074</f>
        <v>8.652983959350404</v>
      </c>
      <c r="G1919" s="144">
        <f>F1919*2.1117</f>
        <v>18.27250622696025</v>
      </c>
    </row>
    <row r="1920" spans="1:5" ht="13.5" thickBot="1">
      <c r="A1920" s="79"/>
      <c r="B1920" s="356"/>
      <c r="C1920" s="357"/>
      <c r="D1920" s="89" t="s">
        <v>155</v>
      </c>
      <c r="E1920" s="132">
        <f>SUM(E1918:E1919)</f>
        <v>40.074000000000005</v>
      </c>
    </row>
    <row r="1921" spans="1:5" ht="13.5" thickBot="1">
      <c r="A1921" s="356"/>
      <c r="B1921" s="358"/>
      <c r="C1921" s="358"/>
      <c r="D1921" s="358"/>
      <c r="E1921" s="357"/>
    </row>
    <row r="1922" spans="1:5" ht="13.5" thickBot="1">
      <c r="A1922" s="57"/>
      <c r="B1922" s="356"/>
      <c r="C1922" s="357"/>
      <c r="D1922" s="60" t="s">
        <v>144</v>
      </c>
      <c r="E1922" s="61">
        <v>267.11</v>
      </c>
    </row>
    <row r="1923" spans="1:5" ht="13.5" thickBot="1">
      <c r="A1923" s="356"/>
      <c r="B1923" s="358"/>
      <c r="C1923" s="358"/>
      <c r="D1923" s="358"/>
      <c r="E1923" s="357"/>
    </row>
    <row r="1924" spans="1:7" ht="13.5" thickBot="1">
      <c r="A1924" s="4"/>
      <c r="B1924" s="354" t="s">
        <v>504</v>
      </c>
      <c r="C1924" s="355"/>
      <c r="D1924" s="119" t="s">
        <v>173</v>
      </c>
      <c r="E1924" s="67">
        <v>266.9</v>
      </c>
      <c r="F1924">
        <f>E1924/2.0074</f>
        <v>132.95805519577561</v>
      </c>
      <c r="G1924" s="144">
        <f>F1924*2.1117</f>
        <v>280.76752515691936</v>
      </c>
    </row>
    <row r="1925" spans="1:7" ht="13.5" thickBot="1">
      <c r="A1925" s="4" t="s">
        <v>153</v>
      </c>
      <c r="B1925" s="354"/>
      <c r="C1925" s="355"/>
      <c r="D1925" s="66" t="s">
        <v>154</v>
      </c>
      <c r="E1925" s="67">
        <v>3.61</v>
      </c>
      <c r="F1925">
        <f>E1925/2.0074</f>
        <v>1.7983461193583739</v>
      </c>
      <c r="G1925" s="144">
        <f>F1925*2.1117</f>
        <v>3.797567500249078</v>
      </c>
    </row>
    <row r="1926" spans="1:5" ht="13.5" thickBot="1">
      <c r="A1926" s="30"/>
      <c r="B1926" s="354"/>
      <c r="C1926" s="355"/>
      <c r="D1926" s="13" t="s">
        <v>144</v>
      </c>
      <c r="E1926" s="61">
        <f>SUM(E1924:E1925)</f>
        <v>270.51</v>
      </c>
    </row>
    <row r="1927" spans="1:5" ht="13.5" thickBot="1">
      <c r="A1927" s="354"/>
      <c r="B1927" s="374"/>
      <c r="C1927" s="374"/>
      <c r="D1927" s="374"/>
      <c r="E1927" s="355"/>
    </row>
    <row r="1928" spans="1:5" ht="13.5" thickBot="1">
      <c r="A1928" s="70" t="s">
        <v>323</v>
      </c>
      <c r="B1928" s="354" t="s">
        <v>564</v>
      </c>
      <c r="C1928" s="374"/>
      <c r="D1928" s="374"/>
      <c r="E1928" s="355"/>
    </row>
    <row r="1929" spans="1:5" ht="13.5" thickBot="1">
      <c r="A1929" s="354"/>
      <c r="B1929" s="374"/>
      <c r="C1929" s="374"/>
      <c r="D1929" s="374"/>
      <c r="E1929" s="355"/>
    </row>
    <row r="1930" spans="1:5" ht="13.5" thickBot="1">
      <c r="A1930" s="4"/>
      <c r="B1930" s="354"/>
      <c r="C1930" s="355"/>
      <c r="D1930" s="66" t="s">
        <v>167</v>
      </c>
      <c r="E1930" s="67">
        <f>E1926*10%</f>
        <v>27.051000000000002</v>
      </c>
    </row>
    <row r="1931" spans="1:7" ht="13.5" thickBot="1">
      <c r="A1931" s="4"/>
      <c r="B1931" s="354"/>
      <c r="C1931" s="355"/>
      <c r="D1931" s="66" t="s">
        <v>160</v>
      </c>
      <c r="E1931" s="67">
        <v>17.37</v>
      </c>
      <c r="F1931">
        <f>E1931/2.0074</f>
        <v>8.652983959350404</v>
      </c>
      <c r="G1931" s="144">
        <f>F1931*2.1117</f>
        <v>18.27250622696025</v>
      </c>
    </row>
    <row r="1932" spans="1:5" ht="13.5" thickBot="1">
      <c r="A1932" s="50"/>
      <c r="B1932" s="354"/>
      <c r="C1932" s="355"/>
      <c r="D1932" s="44" t="s">
        <v>155</v>
      </c>
      <c r="E1932" s="133">
        <f>SUM(E1930:E1931)</f>
        <v>44.42100000000001</v>
      </c>
    </row>
    <row r="1933" spans="1:5" ht="13.5" thickBot="1">
      <c r="A1933" s="354"/>
      <c r="B1933" s="374"/>
      <c r="C1933" s="374"/>
      <c r="D1933" s="374"/>
      <c r="E1933" s="355"/>
    </row>
    <row r="1934" spans="1:5" ht="13.5" thickBot="1">
      <c r="A1934" s="4"/>
      <c r="B1934" s="354"/>
      <c r="C1934" s="355"/>
      <c r="D1934" s="13" t="s">
        <v>144</v>
      </c>
      <c r="E1934" s="61">
        <v>314.93</v>
      </c>
    </row>
    <row r="1935" spans="1:5" ht="13.5" thickBot="1">
      <c r="A1935" s="354"/>
      <c r="B1935" s="374"/>
      <c r="C1935" s="374"/>
      <c r="D1935" s="374"/>
      <c r="E1935" s="355"/>
    </row>
    <row r="1936" spans="1:7" ht="13.5" thickBot="1">
      <c r="A1936" s="57"/>
      <c r="B1936" s="356" t="s">
        <v>505</v>
      </c>
      <c r="C1936" s="357"/>
      <c r="D1936" s="111" t="s">
        <v>174</v>
      </c>
      <c r="E1936" s="59">
        <v>310.36</v>
      </c>
      <c r="F1936">
        <f>E1936/2.0074</f>
        <v>154.60795058284347</v>
      </c>
      <c r="G1936" s="144">
        <f>F1936*2.1117</f>
        <v>326.48560924579056</v>
      </c>
    </row>
    <row r="1937" spans="1:7" ht="13.5" thickBot="1">
      <c r="A1937" s="57" t="s">
        <v>153</v>
      </c>
      <c r="B1937" s="356"/>
      <c r="C1937" s="357"/>
      <c r="D1937" s="58" t="s">
        <v>154</v>
      </c>
      <c r="E1937" s="59">
        <v>3.61</v>
      </c>
      <c r="F1937">
        <f>E1937/2.0074</f>
        <v>1.7983461193583739</v>
      </c>
      <c r="G1937" s="144">
        <f>F1937*2.1117</f>
        <v>3.797567500249078</v>
      </c>
    </row>
    <row r="1938" spans="1:5" ht="13.5" thickBot="1">
      <c r="A1938" s="117"/>
      <c r="B1938" s="356"/>
      <c r="C1938" s="357"/>
      <c r="D1938" s="60" t="s">
        <v>144</v>
      </c>
      <c r="E1938" s="61">
        <f>SUM(E1936:E1937)</f>
        <v>313.97</v>
      </c>
    </row>
    <row r="1939" spans="1:5" ht="13.5" thickBot="1">
      <c r="A1939" s="356"/>
      <c r="B1939" s="358"/>
      <c r="C1939" s="358"/>
      <c r="D1939" s="358"/>
      <c r="E1939" s="357"/>
    </row>
    <row r="1940" spans="1:5" ht="13.5" thickBot="1">
      <c r="A1940" s="102" t="s">
        <v>323</v>
      </c>
      <c r="B1940" s="356" t="s">
        <v>565</v>
      </c>
      <c r="C1940" s="358"/>
      <c r="D1940" s="358"/>
      <c r="E1940" s="357"/>
    </row>
    <row r="1941" spans="1:5" ht="13.5" thickBot="1">
      <c r="A1941" s="356"/>
      <c r="B1941" s="358"/>
      <c r="C1941" s="358"/>
      <c r="D1941" s="358"/>
      <c r="E1941" s="357"/>
    </row>
    <row r="1942" spans="1:5" ht="13.5" thickBot="1">
      <c r="A1942" s="57"/>
      <c r="B1942" s="356"/>
      <c r="C1942" s="357"/>
      <c r="D1942" s="58" t="s">
        <v>167</v>
      </c>
      <c r="E1942" s="59">
        <f>E1938*10%</f>
        <v>31.397000000000006</v>
      </c>
    </row>
    <row r="1943" spans="1:7" ht="13.5" thickBot="1">
      <c r="A1943" s="57"/>
      <c r="B1943" s="356"/>
      <c r="C1943" s="357"/>
      <c r="D1943" s="58" t="s">
        <v>160</v>
      </c>
      <c r="E1943" s="59">
        <v>17.37</v>
      </c>
      <c r="F1943">
        <f>E1943/2.0074</f>
        <v>8.652983959350404</v>
      </c>
      <c r="G1943" s="144">
        <f>F1943*2.1117</f>
        <v>18.27250622696025</v>
      </c>
    </row>
    <row r="1944" spans="1:5" ht="13.5" thickBot="1">
      <c r="A1944" s="79"/>
      <c r="B1944" s="356"/>
      <c r="C1944" s="357"/>
      <c r="D1944" s="89" t="s">
        <v>155</v>
      </c>
      <c r="E1944" s="133">
        <f>SUM(E1942:E1943)</f>
        <v>48.76700000000001</v>
      </c>
    </row>
    <row r="1945" spans="1:5" ht="13.5" thickBot="1">
      <c r="A1945" s="356"/>
      <c r="B1945" s="358"/>
      <c r="C1945" s="358"/>
      <c r="D1945" s="358"/>
      <c r="E1945" s="357"/>
    </row>
    <row r="1946" spans="1:5" ht="13.5" thickBot="1">
      <c r="A1946" s="57"/>
      <c r="B1946" s="356"/>
      <c r="C1946" s="357"/>
      <c r="D1946" s="60" t="s">
        <v>144</v>
      </c>
      <c r="E1946" s="61">
        <v>362.75</v>
      </c>
    </row>
    <row r="1947" spans="1:5" ht="13.5" thickBot="1">
      <c r="A1947" s="356"/>
      <c r="B1947" s="358"/>
      <c r="C1947" s="358"/>
      <c r="D1947" s="358"/>
      <c r="E1947" s="357"/>
    </row>
    <row r="1948" spans="1:7" ht="13.5" thickBot="1">
      <c r="A1948" s="4"/>
      <c r="B1948" s="354" t="s">
        <v>506</v>
      </c>
      <c r="C1948" s="355"/>
      <c r="D1948" s="119" t="s">
        <v>175</v>
      </c>
      <c r="E1948" s="67">
        <v>353.84</v>
      </c>
      <c r="F1948">
        <f>E1948/2.0074</f>
        <v>176.26780910630666</v>
      </c>
      <c r="G1948" s="144">
        <f>F1948*2.1117</f>
        <v>372.22473248978775</v>
      </c>
    </row>
    <row r="1949" spans="1:7" ht="13.5" thickBot="1">
      <c r="A1949" s="4" t="s">
        <v>153</v>
      </c>
      <c r="B1949" s="354"/>
      <c r="C1949" s="355"/>
      <c r="D1949" s="66" t="s">
        <v>154</v>
      </c>
      <c r="E1949" s="67">
        <v>3.61</v>
      </c>
      <c r="F1949">
        <f>E1949/2.0074</f>
        <v>1.7983461193583739</v>
      </c>
      <c r="G1949" s="144">
        <f>F1949*2.1117</f>
        <v>3.797567500249078</v>
      </c>
    </row>
    <row r="1950" spans="1:5" ht="13.5" thickBot="1">
      <c r="A1950" s="44"/>
      <c r="B1950" s="354"/>
      <c r="C1950" s="355"/>
      <c r="D1950" s="40" t="s">
        <v>144</v>
      </c>
      <c r="E1950" s="61">
        <f>SUM(E1948:E1949)</f>
        <v>357.45</v>
      </c>
    </row>
    <row r="1951" spans="1:5" ht="13.5" thickBot="1">
      <c r="A1951" s="354"/>
      <c r="B1951" s="374"/>
      <c r="C1951" s="374"/>
      <c r="D1951" s="374"/>
      <c r="E1951" s="355"/>
    </row>
    <row r="1952" spans="1:5" ht="13.5" thickBot="1">
      <c r="A1952" s="70" t="s">
        <v>323</v>
      </c>
      <c r="B1952" s="354" t="s">
        <v>566</v>
      </c>
      <c r="C1952" s="374"/>
      <c r="D1952" s="374"/>
      <c r="E1952" s="355"/>
    </row>
    <row r="1953" spans="1:5" ht="13.5" thickBot="1">
      <c r="A1953" s="354"/>
      <c r="B1953" s="374"/>
      <c r="C1953" s="374"/>
      <c r="D1953" s="374"/>
      <c r="E1953" s="355"/>
    </row>
    <row r="1954" spans="1:5" ht="13.5" thickBot="1">
      <c r="A1954" s="4"/>
      <c r="B1954" s="354"/>
      <c r="C1954" s="355"/>
      <c r="D1954" s="66" t="s">
        <v>167</v>
      </c>
      <c r="E1954" s="67">
        <f>E1950*10%</f>
        <v>35.745</v>
      </c>
    </row>
    <row r="1955" spans="1:7" ht="13.5" thickBot="1">
      <c r="A1955" s="4"/>
      <c r="B1955" s="354"/>
      <c r="C1955" s="355"/>
      <c r="D1955" s="66" t="s">
        <v>160</v>
      </c>
      <c r="E1955" s="67">
        <v>17.37</v>
      </c>
      <c r="F1955">
        <f>E1955/2.0074</f>
        <v>8.652983959350404</v>
      </c>
      <c r="G1955" s="144">
        <f>F1955*2.1117</f>
        <v>18.27250622696025</v>
      </c>
    </row>
    <row r="1956" spans="1:5" ht="13.5" thickBot="1">
      <c r="A1956" s="50"/>
      <c r="B1956" s="354"/>
      <c r="C1956" s="355"/>
      <c r="D1956" s="44" t="s">
        <v>155</v>
      </c>
      <c r="E1956" s="133">
        <f>SUM(E1954:E1955)</f>
        <v>53.114999999999995</v>
      </c>
    </row>
    <row r="1957" spans="1:5" ht="13.5" thickBot="1">
      <c r="A1957" s="354"/>
      <c r="B1957" s="374"/>
      <c r="C1957" s="374"/>
      <c r="D1957" s="374"/>
      <c r="E1957" s="355"/>
    </row>
    <row r="1958" spans="1:5" ht="13.5" thickBot="1">
      <c r="A1958" s="4"/>
      <c r="B1958" s="354"/>
      <c r="C1958" s="355"/>
      <c r="D1958" s="13" t="s">
        <v>144</v>
      </c>
      <c r="E1958" s="61">
        <v>410.57</v>
      </c>
    </row>
    <row r="1959" spans="1:5" ht="13.5" thickBot="1">
      <c r="A1959" s="354"/>
      <c r="B1959" s="374"/>
      <c r="C1959" s="374"/>
      <c r="D1959" s="374"/>
      <c r="E1959" s="355"/>
    </row>
    <row r="1960" spans="1:7" ht="13.5" thickBot="1">
      <c r="A1960" s="57"/>
      <c r="B1960" s="356" t="s">
        <v>507</v>
      </c>
      <c r="C1960" s="357"/>
      <c r="D1960" s="111" t="s">
        <v>176</v>
      </c>
      <c r="E1960" s="59">
        <v>397.31</v>
      </c>
      <c r="F1960">
        <f>E1960/2.0074</f>
        <v>197.92268606157216</v>
      </c>
      <c r="G1960" s="144">
        <f>F1960*2.1117</f>
        <v>417.95333615622195</v>
      </c>
    </row>
    <row r="1961" spans="1:7" ht="13.5" thickBot="1">
      <c r="A1961" s="57" t="s">
        <v>153</v>
      </c>
      <c r="B1961" s="356"/>
      <c r="C1961" s="357"/>
      <c r="D1961" s="58" t="s">
        <v>154</v>
      </c>
      <c r="E1961" s="59">
        <v>3.61</v>
      </c>
      <c r="F1961">
        <f>E1961/2.0074</f>
        <v>1.7983461193583739</v>
      </c>
      <c r="G1961" s="144">
        <f>F1961*2.1117</f>
        <v>3.797567500249078</v>
      </c>
    </row>
    <row r="1962" spans="1:5" ht="13.5" thickBot="1">
      <c r="A1962" s="117"/>
      <c r="B1962" s="356"/>
      <c r="C1962" s="357"/>
      <c r="D1962" s="60" t="s">
        <v>144</v>
      </c>
      <c r="E1962" s="61">
        <f>SUM(E1960:E1961)</f>
        <v>400.92</v>
      </c>
    </row>
    <row r="1963" spans="1:5" ht="13.5" thickBot="1">
      <c r="A1963" s="356"/>
      <c r="B1963" s="358"/>
      <c r="C1963" s="358"/>
      <c r="D1963" s="358"/>
      <c r="E1963" s="357"/>
    </row>
    <row r="1964" spans="1:5" ht="13.5" thickBot="1">
      <c r="A1964" s="102" t="s">
        <v>323</v>
      </c>
      <c r="B1964" s="356" t="s">
        <v>567</v>
      </c>
      <c r="C1964" s="358"/>
      <c r="D1964" s="358"/>
      <c r="E1964" s="357"/>
    </row>
    <row r="1965" spans="1:5" ht="13.5" thickBot="1">
      <c r="A1965" s="356"/>
      <c r="B1965" s="358"/>
      <c r="C1965" s="358"/>
      <c r="D1965" s="358"/>
      <c r="E1965" s="357"/>
    </row>
    <row r="1966" spans="1:5" ht="13.5" thickBot="1">
      <c r="A1966" s="57"/>
      <c r="B1966" s="356"/>
      <c r="C1966" s="357"/>
      <c r="D1966" s="58" t="s">
        <v>167</v>
      </c>
      <c r="E1966" s="59">
        <v>40.09</v>
      </c>
    </row>
    <row r="1967" spans="1:7" ht="13.5" thickBot="1">
      <c r="A1967" s="57"/>
      <c r="B1967" s="356"/>
      <c r="C1967" s="357"/>
      <c r="D1967" s="58" t="s">
        <v>160</v>
      </c>
      <c r="E1967" s="59">
        <v>17.37</v>
      </c>
      <c r="F1967">
        <f>E1967/2.0074</f>
        <v>8.652983959350404</v>
      </c>
      <c r="G1967" s="144">
        <f>F1967*2.1117</f>
        <v>18.27250622696025</v>
      </c>
    </row>
    <row r="1968" spans="1:5" ht="13.5" thickBot="1">
      <c r="A1968" s="79"/>
      <c r="B1968" s="356"/>
      <c r="C1968" s="357"/>
      <c r="D1968" s="89" t="s">
        <v>155</v>
      </c>
      <c r="E1968" s="132">
        <f>SUM(E1966:E1967)</f>
        <v>57.46000000000001</v>
      </c>
    </row>
    <row r="1969" spans="1:5" ht="13.5" thickBot="1">
      <c r="A1969" s="356"/>
      <c r="B1969" s="358"/>
      <c r="C1969" s="358"/>
      <c r="D1969" s="358"/>
      <c r="E1969" s="357"/>
    </row>
    <row r="1970" spans="1:5" ht="13.5" thickBot="1">
      <c r="A1970" s="57"/>
      <c r="B1970" s="356"/>
      <c r="C1970" s="357"/>
      <c r="D1970" s="60" t="s">
        <v>144</v>
      </c>
      <c r="E1970" s="61">
        <v>458.38</v>
      </c>
    </row>
    <row r="1971" spans="1:5" ht="13.5" thickBot="1">
      <c r="A1971" s="356"/>
      <c r="B1971" s="358"/>
      <c r="C1971" s="358"/>
      <c r="D1971" s="358"/>
      <c r="E1971" s="357"/>
    </row>
    <row r="1972" spans="1:7" ht="13.5" thickBot="1">
      <c r="A1972" s="4"/>
      <c r="B1972" s="354" t="s">
        <v>508</v>
      </c>
      <c r="C1972" s="355"/>
      <c r="D1972" s="119" t="s">
        <v>177</v>
      </c>
      <c r="E1972" s="67">
        <v>440.78</v>
      </c>
      <c r="F1972">
        <f>E1972/2.0074</f>
        <v>219.57756301683767</v>
      </c>
      <c r="G1972" s="144">
        <f>F1972*2.1117</f>
        <v>463.6819398226561</v>
      </c>
    </row>
    <row r="1973" spans="1:7" ht="13.5" thickBot="1">
      <c r="A1973" s="4" t="s">
        <v>153</v>
      </c>
      <c r="B1973" s="354"/>
      <c r="C1973" s="355"/>
      <c r="D1973" s="66" t="s">
        <v>154</v>
      </c>
      <c r="E1973" s="67">
        <v>3.61</v>
      </c>
      <c r="F1973">
        <f>E1973/2.0074</f>
        <v>1.7983461193583739</v>
      </c>
      <c r="G1973" s="144">
        <f>F1973*2.1117</f>
        <v>3.797567500249078</v>
      </c>
    </row>
    <row r="1974" spans="1:5" ht="13.5" thickBot="1">
      <c r="A1974" s="30"/>
      <c r="B1974" s="354"/>
      <c r="C1974" s="355"/>
      <c r="D1974" s="13" t="s">
        <v>144</v>
      </c>
      <c r="E1974" s="61">
        <f>SUM(E1972:E1973)</f>
        <v>444.39</v>
      </c>
    </row>
    <row r="1975" spans="1:5" ht="13.5" thickBot="1">
      <c r="A1975" s="354"/>
      <c r="B1975" s="374"/>
      <c r="C1975" s="374"/>
      <c r="D1975" s="374"/>
      <c r="E1975" s="355"/>
    </row>
    <row r="1976" spans="1:5" ht="13.5" thickBot="1">
      <c r="A1976" s="70" t="s">
        <v>323</v>
      </c>
      <c r="B1976" s="354"/>
      <c r="C1976" s="374"/>
      <c r="D1976" s="374"/>
      <c r="E1976" s="355"/>
    </row>
    <row r="1977" spans="1:5" ht="13.5" thickBot="1">
      <c r="A1977" s="354"/>
      <c r="B1977" s="374"/>
      <c r="C1977" s="374"/>
      <c r="D1977" s="374"/>
      <c r="E1977" s="355"/>
    </row>
    <row r="1978" spans="1:5" ht="13.5" thickBot="1">
      <c r="A1978" s="4"/>
      <c r="B1978" s="354"/>
      <c r="C1978" s="355"/>
      <c r="D1978" s="66" t="s">
        <v>167</v>
      </c>
      <c r="E1978" s="67">
        <f>E1974*10%</f>
        <v>44.439</v>
      </c>
    </row>
    <row r="1979" spans="1:7" ht="13.5" thickBot="1">
      <c r="A1979" s="4"/>
      <c r="B1979" s="354"/>
      <c r="C1979" s="355"/>
      <c r="D1979" s="66" t="s">
        <v>160</v>
      </c>
      <c r="E1979" s="67">
        <v>17.37</v>
      </c>
      <c r="F1979">
        <f>E1979/2.0074</f>
        <v>8.652983959350404</v>
      </c>
      <c r="G1979" s="144">
        <f>F1979*2.1117</f>
        <v>18.27250622696025</v>
      </c>
    </row>
    <row r="1980" spans="1:5" ht="13.5" thickBot="1">
      <c r="A1980" s="50"/>
      <c r="B1980" s="354"/>
      <c r="C1980" s="355"/>
      <c r="D1980" s="40" t="s">
        <v>155</v>
      </c>
      <c r="E1980" s="132">
        <f>SUM(E1978:E1979)</f>
        <v>61.809</v>
      </c>
    </row>
    <row r="1981" spans="1:5" ht="13.5" thickBot="1">
      <c r="A1981" s="354"/>
      <c r="B1981" s="374"/>
      <c r="C1981" s="374"/>
      <c r="D1981" s="374"/>
      <c r="E1981" s="355"/>
    </row>
    <row r="1982" spans="1:5" ht="13.5" thickBot="1">
      <c r="A1982" s="4"/>
      <c r="B1982" s="354"/>
      <c r="C1982" s="355"/>
      <c r="D1982" s="13" t="s">
        <v>144</v>
      </c>
      <c r="E1982" s="61">
        <v>506.2</v>
      </c>
    </row>
    <row r="1983" spans="1:5" ht="13.5" thickBot="1">
      <c r="A1983" s="354"/>
      <c r="B1983" s="374"/>
      <c r="C1983" s="374"/>
      <c r="D1983" s="374"/>
      <c r="E1983" s="355"/>
    </row>
    <row r="1984" spans="1:7" ht="13.5" thickBot="1">
      <c r="A1984" s="57"/>
      <c r="B1984" s="356" t="s">
        <v>509</v>
      </c>
      <c r="C1984" s="357"/>
      <c r="D1984" s="111" t="s">
        <v>178</v>
      </c>
      <c r="E1984" s="59">
        <v>484.25</v>
      </c>
      <c r="F1984">
        <f>E1984/2.0074</f>
        <v>241.2324399721032</v>
      </c>
      <c r="G1984" s="144">
        <f>F1984*2.1117</f>
        <v>509.41054348909034</v>
      </c>
    </row>
    <row r="1985" spans="1:7" ht="13.5" thickBot="1">
      <c r="A1985" s="57" t="s">
        <v>153</v>
      </c>
      <c r="B1985" s="356"/>
      <c r="C1985" s="357"/>
      <c r="D1985" s="58" t="s">
        <v>154</v>
      </c>
      <c r="E1985" s="59">
        <v>3.61</v>
      </c>
      <c r="F1985">
        <f>E1985/2.0074</f>
        <v>1.7983461193583739</v>
      </c>
      <c r="G1985" s="144">
        <f>F1985*2.1117</f>
        <v>3.797567500249078</v>
      </c>
    </row>
    <row r="1986" spans="1:5" ht="13.5" thickBot="1">
      <c r="A1986" s="117"/>
      <c r="B1986" s="356"/>
      <c r="C1986" s="357"/>
      <c r="D1986" s="60" t="s">
        <v>155</v>
      </c>
      <c r="E1986" s="61">
        <f>SUM(E1984:E1985)</f>
        <v>487.86</v>
      </c>
    </row>
    <row r="1987" spans="1:5" ht="13.5" thickBot="1">
      <c r="A1987" s="356"/>
      <c r="B1987" s="358"/>
      <c r="C1987" s="358"/>
      <c r="D1987" s="358"/>
      <c r="E1987" s="357"/>
    </row>
    <row r="1988" spans="1:5" ht="13.5" thickBot="1">
      <c r="A1988" s="102" t="s">
        <v>323</v>
      </c>
      <c r="B1988" s="356" t="s">
        <v>568</v>
      </c>
      <c r="C1988" s="358"/>
      <c r="D1988" s="358"/>
      <c r="E1988" s="357"/>
    </row>
    <row r="1989" spans="1:5" ht="13.5" thickBot="1">
      <c r="A1989" s="356"/>
      <c r="B1989" s="358"/>
      <c r="C1989" s="358"/>
      <c r="D1989" s="358"/>
      <c r="E1989" s="357"/>
    </row>
    <row r="1990" spans="1:5" ht="13.5" thickBot="1">
      <c r="A1990" s="57"/>
      <c r="B1990" s="356"/>
      <c r="C1990" s="357"/>
      <c r="D1990" s="58" t="s">
        <v>167</v>
      </c>
      <c r="E1990" s="59">
        <f>E1986*10%</f>
        <v>48.786</v>
      </c>
    </row>
    <row r="1991" spans="1:7" ht="13.5" thickBot="1">
      <c r="A1991" s="57"/>
      <c r="B1991" s="356"/>
      <c r="C1991" s="357"/>
      <c r="D1991" s="58" t="s">
        <v>160</v>
      </c>
      <c r="E1991" s="59">
        <v>17.37</v>
      </c>
      <c r="F1991">
        <f>E1991/2.0074</f>
        <v>8.652983959350404</v>
      </c>
      <c r="G1991" s="144">
        <f>F1991*2.1117</f>
        <v>18.27250622696025</v>
      </c>
    </row>
    <row r="1992" spans="1:5" ht="13.5" thickBot="1">
      <c r="A1992" s="102"/>
      <c r="B1992" s="387"/>
      <c r="C1992" s="389"/>
      <c r="D1992" s="89" t="s">
        <v>155</v>
      </c>
      <c r="E1992" s="134">
        <f>SUM(E1990:E1991)</f>
        <v>66.156</v>
      </c>
    </row>
    <row r="1993" spans="1:5" ht="13.5" thickBot="1">
      <c r="A1993" s="356"/>
      <c r="B1993" s="358"/>
      <c r="C1993" s="358"/>
      <c r="D1993" s="358"/>
      <c r="E1993" s="357"/>
    </row>
    <row r="1994" spans="1:5" ht="13.5" thickBot="1">
      <c r="A1994" s="57"/>
      <c r="B1994" s="356"/>
      <c r="C1994" s="357"/>
      <c r="D1994" s="60" t="s">
        <v>144</v>
      </c>
      <c r="E1994" s="61">
        <v>554.02</v>
      </c>
    </row>
    <row r="1995" spans="1:5" ht="13.5" thickBot="1">
      <c r="A1995" s="356"/>
      <c r="B1995" s="358"/>
      <c r="C1995" s="358"/>
      <c r="D1995" s="358"/>
      <c r="E1995" s="357"/>
    </row>
    <row r="1996" spans="1:7" ht="13.5" thickBot="1">
      <c r="A1996" s="4"/>
      <c r="B1996" s="354" t="s">
        <v>510</v>
      </c>
      <c r="C1996" s="355"/>
      <c r="D1996" s="119" t="s">
        <v>179</v>
      </c>
      <c r="E1996" s="67">
        <v>527.71</v>
      </c>
      <c r="F1996">
        <f>E1996/2.0074</f>
        <v>262.88233535917107</v>
      </c>
      <c r="G1996" s="144">
        <f>F1996*2.1117</f>
        <v>555.1286275779615</v>
      </c>
    </row>
    <row r="1997" spans="1:7" ht="13.5" thickBot="1">
      <c r="A1997" s="4" t="s">
        <v>153</v>
      </c>
      <c r="B1997" s="354"/>
      <c r="C1997" s="355"/>
      <c r="D1997" s="66" t="s">
        <v>154</v>
      </c>
      <c r="E1997" s="67">
        <v>3.61</v>
      </c>
      <c r="F1997">
        <f>E1997/2.0074</f>
        <v>1.7983461193583739</v>
      </c>
      <c r="G1997" s="144">
        <f>F1997*2.1117</f>
        <v>3.797567500249078</v>
      </c>
    </row>
    <row r="1998" spans="1:5" ht="13.5" thickBot="1">
      <c r="A1998" s="30"/>
      <c r="B1998" s="354"/>
      <c r="C1998" s="355"/>
      <c r="D1998" s="13" t="s">
        <v>155</v>
      </c>
      <c r="E1998" s="61">
        <f>SUM(E1996:E1997)</f>
        <v>531.32</v>
      </c>
    </row>
    <row r="1999" spans="1:5" ht="13.5" thickBot="1">
      <c r="A1999" s="354"/>
      <c r="B1999" s="374"/>
      <c r="C1999" s="374"/>
      <c r="D1999" s="374"/>
      <c r="E1999" s="355"/>
    </row>
    <row r="2000" spans="1:5" ht="13.5" thickBot="1">
      <c r="A2000" s="70" t="s">
        <v>323</v>
      </c>
      <c r="B2000" s="354" t="s">
        <v>569</v>
      </c>
      <c r="C2000" s="374"/>
      <c r="D2000" s="374"/>
      <c r="E2000" s="355"/>
    </row>
    <row r="2001" spans="1:5" ht="13.5" thickBot="1">
      <c r="A2001" s="354"/>
      <c r="B2001" s="374"/>
      <c r="C2001" s="374"/>
      <c r="D2001" s="374"/>
      <c r="E2001" s="355"/>
    </row>
    <row r="2002" spans="1:5" ht="13.5" thickBot="1">
      <c r="A2002" s="4"/>
      <c r="B2002" s="354"/>
      <c r="C2002" s="355"/>
      <c r="D2002" s="66" t="s">
        <v>167</v>
      </c>
      <c r="E2002" s="67">
        <f>E1998*10%</f>
        <v>53.132000000000005</v>
      </c>
    </row>
    <row r="2003" spans="1:7" ht="13.5" thickBot="1">
      <c r="A2003" s="4"/>
      <c r="B2003" s="354"/>
      <c r="C2003" s="355"/>
      <c r="D2003" s="66" t="s">
        <v>160</v>
      </c>
      <c r="E2003" s="67">
        <v>17.37</v>
      </c>
      <c r="F2003">
        <f>E2003/2.0074</f>
        <v>8.652983959350404</v>
      </c>
      <c r="G2003" s="144">
        <f>F2003*2.1117</f>
        <v>18.27250622696025</v>
      </c>
    </row>
    <row r="2004" spans="1:5" ht="13.5" thickBot="1">
      <c r="A2004" s="50"/>
      <c r="B2004" s="354"/>
      <c r="C2004" s="355"/>
      <c r="D2004" s="50" t="s">
        <v>155</v>
      </c>
      <c r="E2004" s="135">
        <f>SUM(E2002:E2003)</f>
        <v>70.50200000000001</v>
      </c>
    </row>
    <row r="2005" spans="1:5" ht="13.5" thickBot="1">
      <c r="A2005" s="378"/>
      <c r="B2005" s="379"/>
      <c r="C2005" s="379"/>
      <c r="D2005" s="379"/>
      <c r="E2005" s="380"/>
    </row>
    <row r="2006" spans="1:5" ht="13.5" thickBot="1">
      <c r="A2006" s="4"/>
      <c r="B2006" s="354"/>
      <c r="C2006" s="355"/>
      <c r="D2006" s="13" t="s">
        <v>144</v>
      </c>
      <c r="E2006" s="61">
        <f>E1998+E2002+E2003</f>
        <v>601.822</v>
      </c>
    </row>
    <row r="2007" spans="1:5" ht="13.5" thickBot="1">
      <c r="A2007" s="354"/>
      <c r="B2007" s="374"/>
      <c r="C2007" s="374"/>
      <c r="D2007" s="374"/>
      <c r="E2007" s="355"/>
    </row>
    <row r="2008" spans="1:7" ht="13.5" thickBot="1">
      <c r="A2008" s="57"/>
      <c r="B2008" s="356" t="s">
        <v>511</v>
      </c>
      <c r="C2008" s="357"/>
      <c r="D2008" s="111" t="s">
        <v>180</v>
      </c>
      <c r="E2008" s="59">
        <v>571.18</v>
      </c>
      <c r="F2008">
        <f>E2008/2.0074</f>
        <v>284.53721231443654</v>
      </c>
      <c r="G2008" s="144">
        <f>F2008*2.1117</f>
        <v>600.8572312443956</v>
      </c>
    </row>
    <row r="2009" spans="1:7" ht="13.5" thickBot="1">
      <c r="A2009" s="57" t="s">
        <v>153</v>
      </c>
      <c r="B2009" s="356"/>
      <c r="C2009" s="357"/>
      <c r="D2009" s="58" t="s">
        <v>154</v>
      </c>
      <c r="E2009" s="59">
        <v>3.61</v>
      </c>
      <c r="F2009">
        <f>E2009/2.0074</f>
        <v>1.7983461193583739</v>
      </c>
      <c r="G2009" s="144">
        <f>F2009*2.1117</f>
        <v>3.797567500249078</v>
      </c>
    </row>
    <row r="2010" spans="1:5" ht="13.5" thickBot="1">
      <c r="A2010" s="117"/>
      <c r="B2010" s="356"/>
      <c r="C2010" s="357"/>
      <c r="D2010" s="60" t="s">
        <v>155</v>
      </c>
      <c r="E2010" s="61">
        <f>SUM(E2008:E2009)</f>
        <v>574.79</v>
      </c>
    </row>
    <row r="2011" spans="1:5" ht="13.5" thickBot="1">
      <c r="A2011" s="356"/>
      <c r="B2011" s="358"/>
      <c r="C2011" s="358"/>
      <c r="D2011" s="358"/>
      <c r="E2011" s="357"/>
    </row>
    <row r="2012" spans="1:5" ht="13.5" thickBot="1">
      <c r="A2012" s="102" t="s">
        <v>323</v>
      </c>
      <c r="B2012" s="356" t="s">
        <v>570</v>
      </c>
      <c r="C2012" s="358"/>
      <c r="D2012" s="358"/>
      <c r="E2012" s="357"/>
    </row>
    <row r="2013" spans="1:5" ht="13.5" thickBot="1">
      <c r="A2013" s="356"/>
      <c r="B2013" s="358"/>
      <c r="C2013" s="358"/>
      <c r="D2013" s="358"/>
      <c r="E2013" s="357"/>
    </row>
    <row r="2014" spans="1:5" ht="13.5" thickBot="1">
      <c r="A2014" s="57"/>
      <c r="B2014" s="356"/>
      <c r="C2014" s="357"/>
      <c r="D2014" s="58" t="s">
        <v>167</v>
      </c>
      <c r="E2014" s="59">
        <f>E2010*10%</f>
        <v>57.479</v>
      </c>
    </row>
    <row r="2015" spans="1:7" ht="13.5" thickBot="1">
      <c r="A2015" s="57"/>
      <c r="B2015" s="356"/>
      <c r="C2015" s="357"/>
      <c r="D2015" s="58" t="s">
        <v>160</v>
      </c>
      <c r="E2015" s="59">
        <v>17.37</v>
      </c>
      <c r="F2015">
        <f>E2015/2.0074</f>
        <v>8.652983959350404</v>
      </c>
      <c r="G2015" s="144">
        <f>F2015*2.1117</f>
        <v>18.27250622696025</v>
      </c>
    </row>
    <row r="2016" spans="1:5" ht="13.5" thickBot="1">
      <c r="A2016" s="79"/>
      <c r="B2016" s="356"/>
      <c r="C2016" s="357"/>
      <c r="D2016" s="89" t="s">
        <v>155</v>
      </c>
      <c r="E2016" s="132">
        <f>SUM(E2014:E2015)</f>
        <v>74.849</v>
      </c>
    </row>
    <row r="2017" spans="1:5" ht="13.5" thickBot="1">
      <c r="A2017" s="356"/>
      <c r="B2017" s="358"/>
      <c r="C2017" s="358"/>
      <c r="D2017" s="358"/>
      <c r="E2017" s="357"/>
    </row>
    <row r="2018" spans="1:5" ht="13.5" thickBot="1">
      <c r="A2018" s="57"/>
      <c r="B2018" s="356"/>
      <c r="C2018" s="357"/>
      <c r="D2018" s="60" t="s">
        <v>144</v>
      </c>
      <c r="E2018" s="61">
        <v>649.64</v>
      </c>
    </row>
    <row r="2019" spans="1:5" ht="13.5" thickBot="1">
      <c r="A2019" s="356"/>
      <c r="B2019" s="358"/>
      <c r="C2019" s="358"/>
      <c r="D2019" s="358"/>
      <c r="E2019" s="357"/>
    </row>
    <row r="2020" spans="1:7" ht="13.5" thickBot="1">
      <c r="A2020" s="4"/>
      <c r="B2020" s="354" t="s">
        <v>512</v>
      </c>
      <c r="C2020" s="355"/>
      <c r="D2020" s="119" t="s">
        <v>181</v>
      </c>
      <c r="E2020" s="67">
        <v>614.65</v>
      </c>
      <c r="F2020">
        <f>E2020/2.0074</f>
        <v>306.1920892697021</v>
      </c>
      <c r="G2020" s="144">
        <f>F2020*2.1117</f>
        <v>646.5858349108298</v>
      </c>
    </row>
    <row r="2021" spans="1:7" ht="13.5" thickBot="1">
      <c r="A2021" s="4" t="s">
        <v>153</v>
      </c>
      <c r="B2021" s="354"/>
      <c r="C2021" s="355"/>
      <c r="D2021" s="66" t="s">
        <v>154</v>
      </c>
      <c r="E2021" s="67">
        <v>3.61</v>
      </c>
      <c r="F2021">
        <f>E2021/2.0074</f>
        <v>1.7983461193583739</v>
      </c>
      <c r="G2021" s="144">
        <f>F2021*2.1117</f>
        <v>3.797567500249078</v>
      </c>
    </row>
    <row r="2022" spans="1:5" ht="13.5" thickBot="1">
      <c r="A2022" s="30"/>
      <c r="B2022" s="354"/>
      <c r="C2022" s="355"/>
      <c r="D2022" s="89" t="s">
        <v>155</v>
      </c>
      <c r="E2022" s="61">
        <f>SUM(E2020:E2021)</f>
        <v>618.26</v>
      </c>
    </row>
    <row r="2023" spans="1:5" ht="13.5" thickBot="1">
      <c r="A2023" s="354"/>
      <c r="B2023" s="374"/>
      <c r="C2023" s="374"/>
      <c r="D2023" s="374"/>
      <c r="E2023" s="355"/>
    </row>
    <row r="2024" spans="1:5" ht="13.5" thickBot="1">
      <c r="A2024" s="70" t="s">
        <v>323</v>
      </c>
      <c r="B2024" s="354" t="s">
        <v>571</v>
      </c>
      <c r="C2024" s="374"/>
      <c r="D2024" s="374"/>
      <c r="E2024" s="355"/>
    </row>
    <row r="2025" spans="1:5" ht="13.5" thickBot="1">
      <c r="A2025" s="354"/>
      <c r="B2025" s="374"/>
      <c r="C2025" s="374"/>
      <c r="D2025" s="374"/>
      <c r="E2025" s="355"/>
    </row>
    <row r="2026" spans="1:5" ht="13.5" thickBot="1">
      <c r="A2026" s="4"/>
      <c r="B2026" s="354"/>
      <c r="C2026" s="355"/>
      <c r="D2026" s="66" t="s">
        <v>167</v>
      </c>
      <c r="E2026" s="67">
        <f>E2022*10%</f>
        <v>61.826</v>
      </c>
    </row>
    <row r="2027" spans="1:7" ht="13.5" thickBot="1">
      <c r="A2027" s="4"/>
      <c r="B2027" s="354"/>
      <c r="C2027" s="355"/>
      <c r="D2027" s="66" t="s">
        <v>160</v>
      </c>
      <c r="E2027" s="67">
        <v>17.37</v>
      </c>
      <c r="F2027">
        <f>E2027/2.0074</f>
        <v>8.652983959350404</v>
      </c>
      <c r="G2027" s="144">
        <f>F2027*2.1117</f>
        <v>18.27250622696025</v>
      </c>
    </row>
    <row r="2028" spans="1:5" ht="13.5" thickBot="1">
      <c r="A2028" s="50"/>
      <c r="B2028" s="354"/>
      <c r="C2028" s="355"/>
      <c r="D2028" s="44" t="s">
        <v>155</v>
      </c>
      <c r="E2028" s="132">
        <f>SUM(E2026:E2027)</f>
        <v>79.196</v>
      </c>
    </row>
    <row r="2029" spans="1:5" ht="13.5" thickBot="1">
      <c r="A2029" s="354"/>
      <c r="B2029" s="374"/>
      <c r="C2029" s="374"/>
      <c r="D2029" s="374"/>
      <c r="E2029" s="355"/>
    </row>
    <row r="2030" spans="1:5" ht="13.5" thickBot="1">
      <c r="A2030" s="4"/>
      <c r="B2030" s="354"/>
      <c r="C2030" s="355"/>
      <c r="D2030" s="13" t="s">
        <v>144</v>
      </c>
      <c r="E2030" s="61">
        <v>697.46</v>
      </c>
    </row>
    <row r="2031" spans="1:5" ht="13.5" thickBot="1">
      <c r="A2031" s="354"/>
      <c r="B2031" s="374"/>
      <c r="C2031" s="374"/>
      <c r="D2031" s="374"/>
      <c r="E2031" s="355"/>
    </row>
    <row r="2032" spans="1:7" ht="13.5" thickBot="1">
      <c r="A2032" s="57"/>
      <c r="B2032" s="356" t="s">
        <v>513</v>
      </c>
      <c r="C2032" s="357"/>
      <c r="D2032" s="111" t="s">
        <v>182</v>
      </c>
      <c r="E2032" s="59">
        <v>658.13</v>
      </c>
      <c r="F2032">
        <f>E2032/2.0074</f>
        <v>327.85194779316527</v>
      </c>
      <c r="G2032" s="144">
        <f>F2032*2.1117</f>
        <v>692.3249581548271</v>
      </c>
    </row>
    <row r="2033" spans="1:7" ht="13.5" thickBot="1">
      <c r="A2033" s="57" t="s">
        <v>153</v>
      </c>
      <c r="B2033" s="356"/>
      <c r="C2033" s="357"/>
      <c r="D2033" s="58" t="s">
        <v>154</v>
      </c>
      <c r="E2033" s="59">
        <v>3.61</v>
      </c>
      <c r="F2033">
        <f>E2033/2.0074</f>
        <v>1.7983461193583739</v>
      </c>
      <c r="G2033" s="144">
        <f>F2033*2.1117</f>
        <v>3.797567500249078</v>
      </c>
    </row>
    <row r="2034" spans="1:5" ht="13.5" thickBot="1">
      <c r="A2034" s="117"/>
      <c r="B2034" s="356"/>
      <c r="C2034" s="357"/>
      <c r="D2034" s="60" t="s">
        <v>155</v>
      </c>
      <c r="E2034" s="61">
        <f>SUM(E2032:E2033)</f>
        <v>661.74</v>
      </c>
    </row>
    <row r="2035" spans="1:5" ht="13.5" thickBot="1">
      <c r="A2035" s="356"/>
      <c r="B2035" s="358"/>
      <c r="C2035" s="358"/>
      <c r="D2035" s="358"/>
      <c r="E2035" s="357"/>
    </row>
    <row r="2036" spans="1:5" ht="13.5" thickBot="1">
      <c r="A2036" s="102" t="s">
        <v>323</v>
      </c>
      <c r="B2036" s="356" t="s">
        <v>572</v>
      </c>
      <c r="C2036" s="358"/>
      <c r="D2036" s="358"/>
      <c r="E2036" s="357"/>
    </row>
    <row r="2037" spans="1:5" ht="13.5" thickBot="1">
      <c r="A2037" s="356"/>
      <c r="B2037" s="358"/>
      <c r="C2037" s="358"/>
      <c r="D2037" s="358"/>
      <c r="E2037" s="357"/>
    </row>
    <row r="2038" spans="1:5" ht="13.5" thickBot="1">
      <c r="A2038" s="57"/>
      <c r="B2038" s="356"/>
      <c r="C2038" s="357"/>
      <c r="D2038" s="58" t="s">
        <v>167</v>
      </c>
      <c r="E2038" s="59">
        <f>E2034*10%</f>
        <v>66.174</v>
      </c>
    </row>
    <row r="2039" spans="1:7" ht="13.5" thickBot="1">
      <c r="A2039" s="57"/>
      <c r="B2039" s="356"/>
      <c r="C2039" s="357"/>
      <c r="D2039" s="58" t="s">
        <v>160</v>
      </c>
      <c r="E2039" s="59">
        <v>17.37</v>
      </c>
      <c r="F2039">
        <f>E2039/2.0074</f>
        <v>8.652983959350404</v>
      </c>
      <c r="G2039" s="144">
        <f>F2039*2.1117</f>
        <v>18.27250622696025</v>
      </c>
    </row>
    <row r="2040" spans="1:5" ht="13.5" thickBot="1">
      <c r="A2040" s="79"/>
      <c r="B2040" s="356"/>
      <c r="C2040" s="357"/>
      <c r="D2040" s="89" t="s">
        <v>155</v>
      </c>
      <c r="E2040" s="132">
        <f>SUM(E2038:E2039)</f>
        <v>83.54400000000001</v>
      </c>
    </row>
    <row r="2041" spans="1:5" ht="13.5" thickBot="1">
      <c r="A2041" s="356"/>
      <c r="B2041" s="358"/>
      <c r="C2041" s="358"/>
      <c r="D2041" s="358"/>
      <c r="E2041" s="357"/>
    </row>
    <row r="2042" spans="1:5" ht="13.5" thickBot="1">
      <c r="A2042" s="57"/>
      <c r="B2042" s="356"/>
      <c r="C2042" s="357"/>
      <c r="D2042" s="60" t="s">
        <v>144</v>
      </c>
      <c r="E2042" s="61">
        <v>745.27</v>
      </c>
    </row>
    <row r="2043" spans="1:5" ht="13.5" thickBot="1">
      <c r="A2043" s="356"/>
      <c r="B2043" s="358"/>
      <c r="C2043" s="358"/>
      <c r="D2043" s="358"/>
      <c r="E2043" s="357"/>
    </row>
    <row r="2044" spans="1:7" ht="13.5" thickBot="1">
      <c r="A2044" s="4"/>
      <c r="B2044" s="354" t="s">
        <v>514</v>
      </c>
      <c r="C2044" s="355"/>
      <c r="D2044" s="119" t="s">
        <v>183</v>
      </c>
      <c r="E2044" s="67">
        <v>701.59</v>
      </c>
      <c r="F2044">
        <f>E2044/2.0074</f>
        <v>349.50184318023315</v>
      </c>
      <c r="G2044" s="144">
        <f>F2044*2.1117</f>
        <v>738.0430422436983</v>
      </c>
    </row>
    <row r="2045" spans="1:7" ht="13.5" thickBot="1">
      <c r="A2045" s="4" t="s">
        <v>153</v>
      </c>
      <c r="B2045" s="354"/>
      <c r="C2045" s="355"/>
      <c r="D2045" s="66" t="s">
        <v>154</v>
      </c>
      <c r="E2045" s="67">
        <v>3.61</v>
      </c>
      <c r="F2045">
        <f>E2045/2.0074</f>
        <v>1.7983461193583739</v>
      </c>
      <c r="G2045" s="144">
        <f>F2045*2.1117</f>
        <v>3.797567500249078</v>
      </c>
    </row>
    <row r="2046" spans="1:5" ht="13.5" thickBot="1">
      <c r="A2046" s="30"/>
      <c r="B2046" s="354"/>
      <c r="C2046" s="355"/>
      <c r="D2046" s="13" t="s">
        <v>155</v>
      </c>
      <c r="E2046" s="61">
        <f>SUM(E2044:E2045)</f>
        <v>705.2</v>
      </c>
    </row>
    <row r="2047" spans="1:5" ht="13.5" thickBot="1">
      <c r="A2047" s="354"/>
      <c r="B2047" s="374"/>
      <c r="C2047" s="374"/>
      <c r="D2047" s="374"/>
      <c r="E2047" s="355"/>
    </row>
    <row r="2048" spans="1:5" ht="13.5" thickBot="1">
      <c r="A2048" s="70" t="s">
        <v>323</v>
      </c>
      <c r="B2048" s="354" t="s">
        <v>573</v>
      </c>
      <c r="C2048" s="374"/>
      <c r="D2048" s="374"/>
      <c r="E2048" s="355"/>
    </row>
    <row r="2049" spans="1:5" ht="13.5" thickBot="1">
      <c r="A2049" s="354"/>
      <c r="B2049" s="374"/>
      <c r="C2049" s="374"/>
      <c r="D2049" s="374"/>
      <c r="E2049" s="355"/>
    </row>
    <row r="2050" spans="1:5" ht="13.5" thickBot="1">
      <c r="A2050" s="4"/>
      <c r="B2050" s="354"/>
      <c r="C2050" s="355"/>
      <c r="D2050" s="66" t="s">
        <v>167</v>
      </c>
      <c r="E2050" s="67">
        <f>E2046*10%</f>
        <v>70.52000000000001</v>
      </c>
    </row>
    <row r="2051" spans="1:7" ht="13.5" thickBot="1">
      <c r="A2051" s="4"/>
      <c r="B2051" s="354"/>
      <c r="C2051" s="355"/>
      <c r="D2051" s="66" t="s">
        <v>160</v>
      </c>
      <c r="E2051" s="67">
        <v>17.37</v>
      </c>
      <c r="F2051">
        <f>E2051/2.0074</f>
        <v>8.652983959350404</v>
      </c>
      <c r="G2051" s="144">
        <f>F2051*2.1117</f>
        <v>18.27250622696025</v>
      </c>
    </row>
    <row r="2052" spans="1:5" ht="13.5" thickBot="1">
      <c r="A2052" s="50"/>
      <c r="B2052" s="354"/>
      <c r="C2052" s="355"/>
      <c r="D2052" s="13" t="s">
        <v>155</v>
      </c>
      <c r="E2052" s="132">
        <f>SUM(E2050:E2051)</f>
        <v>87.89000000000001</v>
      </c>
    </row>
    <row r="2053" spans="1:5" ht="13.5" thickBot="1">
      <c r="A2053" s="354"/>
      <c r="B2053" s="374"/>
      <c r="C2053" s="374"/>
      <c r="D2053" s="374"/>
      <c r="E2053" s="355"/>
    </row>
    <row r="2054" spans="1:5" ht="13.5" thickBot="1">
      <c r="A2054" s="4"/>
      <c r="B2054" s="354"/>
      <c r="C2054" s="355"/>
      <c r="D2054" s="13" t="s">
        <v>144</v>
      </c>
      <c r="E2054" s="61">
        <v>793.09</v>
      </c>
    </row>
    <row r="2055" spans="1:5" ht="13.5" thickBot="1">
      <c r="A2055" s="354"/>
      <c r="B2055" s="374"/>
      <c r="C2055" s="374"/>
      <c r="D2055" s="374"/>
      <c r="E2055" s="355"/>
    </row>
    <row r="2056" spans="1:7" ht="13.5" thickBot="1">
      <c r="A2056" s="57"/>
      <c r="B2056" s="356" t="s">
        <v>515</v>
      </c>
      <c r="C2056" s="357"/>
      <c r="D2056" s="111" t="s">
        <v>184</v>
      </c>
      <c r="E2056" s="59">
        <v>745.06</v>
      </c>
      <c r="F2056">
        <f>E2056/2.0074</f>
        <v>371.15672013549863</v>
      </c>
      <c r="G2056" s="144">
        <f>F2056*2.1117</f>
        <v>783.7716459101324</v>
      </c>
    </row>
    <row r="2057" spans="1:7" ht="13.5" thickBot="1">
      <c r="A2057" s="57" t="s">
        <v>153</v>
      </c>
      <c r="B2057" s="356"/>
      <c r="C2057" s="357"/>
      <c r="D2057" s="58" t="s">
        <v>154</v>
      </c>
      <c r="E2057" s="59">
        <v>3.61</v>
      </c>
      <c r="F2057">
        <f>E2057/2.0074</f>
        <v>1.7983461193583739</v>
      </c>
      <c r="G2057" s="144">
        <f>F2057*2.1117</f>
        <v>3.797567500249078</v>
      </c>
    </row>
    <row r="2058" spans="1:5" ht="13.5" thickBot="1">
      <c r="A2058" s="117"/>
      <c r="B2058" s="356"/>
      <c r="C2058" s="357"/>
      <c r="D2058" s="60" t="s">
        <v>155</v>
      </c>
      <c r="E2058" s="61">
        <f>SUM(E2056:E2057)</f>
        <v>748.67</v>
      </c>
    </row>
    <row r="2059" spans="1:5" ht="13.5" thickBot="1">
      <c r="A2059" s="356"/>
      <c r="B2059" s="358"/>
      <c r="C2059" s="358"/>
      <c r="D2059" s="358"/>
      <c r="E2059" s="357"/>
    </row>
    <row r="2060" spans="1:5" ht="13.5" thickBot="1">
      <c r="A2060" s="102" t="s">
        <v>323</v>
      </c>
      <c r="B2060" s="356" t="s">
        <v>574</v>
      </c>
      <c r="C2060" s="358"/>
      <c r="D2060" s="358"/>
      <c r="E2060" s="357"/>
    </row>
    <row r="2061" spans="1:5" ht="13.5" thickBot="1">
      <c r="A2061" s="356"/>
      <c r="B2061" s="358"/>
      <c r="C2061" s="358"/>
      <c r="D2061" s="358"/>
      <c r="E2061" s="357"/>
    </row>
    <row r="2062" spans="1:5" ht="13.5" thickBot="1">
      <c r="A2062" s="57"/>
      <c r="B2062" s="356"/>
      <c r="C2062" s="357"/>
      <c r="D2062" s="58" t="s">
        <v>167</v>
      </c>
      <c r="E2062" s="59">
        <f>E2058*10%</f>
        <v>74.867</v>
      </c>
    </row>
    <row r="2063" spans="1:7" ht="13.5" thickBot="1">
      <c r="A2063" s="57"/>
      <c r="B2063" s="356"/>
      <c r="C2063" s="357"/>
      <c r="D2063" s="58" t="s">
        <v>160</v>
      </c>
      <c r="E2063" s="59">
        <v>17.37</v>
      </c>
      <c r="F2063">
        <f>E2063/2.0074</f>
        <v>8.652983959350404</v>
      </c>
      <c r="G2063" s="144">
        <f>F2063*2.1117</f>
        <v>18.27250622696025</v>
      </c>
    </row>
    <row r="2064" spans="1:5" ht="13.5" thickBot="1">
      <c r="A2064" s="79"/>
      <c r="B2064" s="356"/>
      <c r="C2064" s="357"/>
      <c r="D2064" s="89" t="s">
        <v>155</v>
      </c>
      <c r="E2064" s="132">
        <f>SUM(E2062:E2063)</f>
        <v>92.23700000000001</v>
      </c>
    </row>
    <row r="2065" spans="1:5" ht="13.5" thickBot="1">
      <c r="A2065" s="356"/>
      <c r="B2065" s="358"/>
      <c r="C2065" s="358"/>
      <c r="D2065" s="358"/>
      <c r="E2065" s="357"/>
    </row>
    <row r="2066" spans="1:5" ht="13.5" thickBot="1">
      <c r="A2066" s="57"/>
      <c r="B2066" s="356"/>
      <c r="C2066" s="357"/>
      <c r="D2066" s="60" t="s">
        <v>144</v>
      </c>
      <c r="E2066" s="61">
        <v>840.91</v>
      </c>
    </row>
    <row r="2067" spans="1:5" ht="13.5" thickBot="1">
      <c r="A2067" s="356"/>
      <c r="B2067" s="358"/>
      <c r="C2067" s="358"/>
      <c r="D2067" s="358"/>
      <c r="E2067" s="357"/>
    </row>
    <row r="2068" spans="1:7" ht="13.5" thickBot="1">
      <c r="A2068" s="4"/>
      <c r="B2068" s="354" t="s">
        <v>516</v>
      </c>
      <c r="C2068" s="355"/>
      <c r="D2068" s="119" t="s">
        <v>185</v>
      </c>
      <c r="E2068" s="67">
        <v>788.53</v>
      </c>
      <c r="F2068">
        <f>E2068/2.0074</f>
        <v>392.81159709076417</v>
      </c>
      <c r="G2068" s="144">
        <f>F2068*2.1117</f>
        <v>829.5002495765666</v>
      </c>
    </row>
    <row r="2069" spans="1:7" ht="13.5" thickBot="1">
      <c r="A2069" s="4" t="s">
        <v>153</v>
      </c>
      <c r="B2069" s="354"/>
      <c r="C2069" s="355"/>
      <c r="D2069" s="66" t="s">
        <v>154</v>
      </c>
      <c r="E2069" s="67">
        <v>3.61</v>
      </c>
      <c r="F2069">
        <f>E2069/2.0074</f>
        <v>1.7983461193583739</v>
      </c>
      <c r="G2069" s="144">
        <f>F2069*2.1117</f>
        <v>3.797567500249078</v>
      </c>
    </row>
    <row r="2070" spans="1:5" ht="13.5" thickBot="1">
      <c r="A2070" s="30"/>
      <c r="B2070" s="354"/>
      <c r="C2070" s="355"/>
      <c r="D2070" s="89" t="s">
        <v>155</v>
      </c>
      <c r="E2070" s="61">
        <f>SUM(E2068:E2069)</f>
        <v>792.14</v>
      </c>
    </row>
    <row r="2071" spans="1:5" ht="13.5" thickBot="1">
      <c r="A2071" s="354"/>
      <c r="B2071" s="374"/>
      <c r="C2071" s="374"/>
      <c r="D2071" s="374"/>
      <c r="E2071" s="355"/>
    </row>
    <row r="2072" spans="1:5" ht="13.5" thickBot="1">
      <c r="A2072" s="70" t="s">
        <v>323</v>
      </c>
      <c r="B2072" s="354" t="s">
        <v>575</v>
      </c>
      <c r="C2072" s="374"/>
      <c r="D2072" s="374"/>
      <c r="E2072" s="355"/>
    </row>
    <row r="2073" spans="1:5" ht="13.5" thickBot="1">
      <c r="A2073" s="354"/>
      <c r="B2073" s="374"/>
      <c r="C2073" s="374"/>
      <c r="D2073" s="374"/>
      <c r="E2073" s="355"/>
    </row>
    <row r="2074" spans="1:5" ht="13.5" thickBot="1">
      <c r="A2074" s="4"/>
      <c r="B2074" s="354"/>
      <c r="C2074" s="355"/>
      <c r="D2074" s="66" t="s">
        <v>167</v>
      </c>
      <c r="E2074" s="67">
        <f>E2070*10%</f>
        <v>79.214</v>
      </c>
    </row>
    <row r="2075" spans="1:7" ht="13.5" thickBot="1">
      <c r="A2075" s="4"/>
      <c r="B2075" s="354"/>
      <c r="C2075" s="355"/>
      <c r="D2075" s="66" t="s">
        <v>160</v>
      </c>
      <c r="E2075" s="67">
        <v>17.37</v>
      </c>
      <c r="F2075">
        <f>E2075/2.0074</f>
        <v>8.652983959350404</v>
      </c>
      <c r="G2075" s="144">
        <f>F2075*2.1117</f>
        <v>18.27250622696025</v>
      </c>
    </row>
    <row r="2076" spans="1:5" ht="13.5" thickBot="1">
      <c r="A2076" s="50"/>
      <c r="B2076" s="354"/>
      <c r="C2076" s="355"/>
      <c r="D2076" s="89" t="s">
        <v>155</v>
      </c>
      <c r="E2076" s="132">
        <f>SUM(E2074:E2075)</f>
        <v>96.584</v>
      </c>
    </row>
    <row r="2077" spans="1:5" ht="13.5" thickBot="1">
      <c r="A2077" s="354"/>
      <c r="B2077" s="374"/>
      <c r="C2077" s="374"/>
      <c r="D2077" s="374"/>
      <c r="E2077" s="355"/>
    </row>
    <row r="2078" spans="1:5" ht="13.5" thickBot="1">
      <c r="A2078" s="4"/>
      <c r="B2078" s="354"/>
      <c r="C2078" s="355"/>
      <c r="D2078" s="13" t="s">
        <v>144</v>
      </c>
      <c r="E2078" s="61">
        <v>888.72</v>
      </c>
    </row>
    <row r="2079" spans="1:5" ht="13.5" thickBot="1">
      <c r="A2079" s="354"/>
      <c r="B2079" s="374"/>
      <c r="C2079" s="374"/>
      <c r="D2079" s="374"/>
      <c r="E2079" s="355"/>
    </row>
    <row r="2080" spans="1:7" ht="13.5" thickBot="1">
      <c r="A2080" s="57"/>
      <c r="B2080" s="356" t="s">
        <v>517</v>
      </c>
      <c r="C2080" s="357"/>
      <c r="D2080" s="111" t="s">
        <v>186</v>
      </c>
      <c r="E2080" s="59">
        <v>832</v>
      </c>
      <c r="F2080">
        <f>E2080/2.0074</f>
        <v>414.4664740460297</v>
      </c>
      <c r="G2080" s="144">
        <f>F2080*2.1117</f>
        <v>875.2288532430009</v>
      </c>
    </row>
    <row r="2081" spans="1:7" ht="13.5" thickBot="1">
      <c r="A2081" s="57" t="s">
        <v>153</v>
      </c>
      <c r="B2081" s="356"/>
      <c r="C2081" s="357"/>
      <c r="D2081" s="58" t="s">
        <v>154</v>
      </c>
      <c r="E2081" s="59">
        <v>3.61</v>
      </c>
      <c r="F2081">
        <f>E2081/2.0074</f>
        <v>1.7983461193583739</v>
      </c>
      <c r="G2081" s="144">
        <f>F2081*2.1117</f>
        <v>3.797567500249078</v>
      </c>
    </row>
    <row r="2082" spans="1:5" ht="13.5" thickBot="1">
      <c r="A2082" s="117"/>
      <c r="B2082" s="356"/>
      <c r="C2082" s="357"/>
      <c r="D2082" s="89" t="s">
        <v>155</v>
      </c>
      <c r="E2082" s="61">
        <f>SUM(E2080:E2081)</f>
        <v>835.61</v>
      </c>
    </row>
    <row r="2083" spans="1:5" ht="13.5" thickBot="1">
      <c r="A2083" s="356"/>
      <c r="B2083" s="358"/>
      <c r="C2083" s="358"/>
      <c r="D2083" s="358"/>
      <c r="E2083" s="357"/>
    </row>
    <row r="2084" spans="1:5" ht="13.5" thickBot="1">
      <c r="A2084" s="102" t="s">
        <v>323</v>
      </c>
      <c r="B2084" s="356" t="s">
        <v>576</v>
      </c>
      <c r="C2084" s="358"/>
      <c r="D2084" s="358"/>
      <c r="E2084" s="357"/>
    </row>
    <row r="2085" spans="1:5" ht="13.5" thickBot="1">
      <c r="A2085" s="356"/>
      <c r="B2085" s="358"/>
      <c r="C2085" s="358"/>
      <c r="D2085" s="358"/>
      <c r="E2085" s="357"/>
    </row>
    <row r="2086" spans="1:5" ht="13.5" thickBot="1">
      <c r="A2086" s="57"/>
      <c r="B2086" s="356"/>
      <c r="C2086" s="357"/>
      <c r="D2086" s="58" t="s">
        <v>167</v>
      </c>
      <c r="E2086" s="59">
        <v>83.56</v>
      </c>
    </row>
    <row r="2087" spans="1:7" ht="13.5" thickBot="1">
      <c r="A2087" s="57"/>
      <c r="B2087" s="356"/>
      <c r="C2087" s="357"/>
      <c r="D2087" s="58" t="s">
        <v>160</v>
      </c>
      <c r="E2087" s="59">
        <v>17.37</v>
      </c>
      <c r="F2087">
        <f>E2087/2.0074</f>
        <v>8.652983959350404</v>
      </c>
      <c r="G2087" s="144">
        <f>F2087*2.1117</f>
        <v>18.27250622696025</v>
      </c>
    </row>
    <row r="2088" spans="1:5" ht="13.5" thickBot="1">
      <c r="A2088" s="79"/>
      <c r="B2088" s="356"/>
      <c r="C2088" s="357"/>
      <c r="D2088" s="89" t="s">
        <v>155</v>
      </c>
      <c r="E2088" s="132">
        <f>SUM(E2086:E2087)</f>
        <v>100.93</v>
      </c>
    </row>
    <row r="2089" spans="1:5" ht="13.5" thickBot="1">
      <c r="A2089" s="356"/>
      <c r="B2089" s="358"/>
      <c r="C2089" s="358"/>
      <c r="D2089" s="358"/>
      <c r="E2089" s="357"/>
    </row>
    <row r="2090" spans="1:5" ht="13.5" thickBot="1">
      <c r="A2090" s="57"/>
      <c r="B2090" s="356"/>
      <c r="C2090" s="357"/>
      <c r="D2090" s="60" t="s">
        <v>144</v>
      </c>
      <c r="E2090" s="61">
        <v>936.54</v>
      </c>
    </row>
    <row r="2091" spans="1:5" ht="13.5" thickBot="1">
      <c r="A2091" s="356"/>
      <c r="B2091" s="358"/>
      <c r="C2091" s="358"/>
      <c r="D2091" s="358"/>
      <c r="E2091" s="357"/>
    </row>
    <row r="2092" spans="1:7" ht="13.5" thickBot="1">
      <c r="A2092" s="4"/>
      <c r="B2092" s="354" t="s">
        <v>518</v>
      </c>
      <c r="C2092" s="355"/>
      <c r="D2092" s="119" t="s">
        <v>187</v>
      </c>
      <c r="E2092" s="67">
        <v>875.46</v>
      </c>
      <c r="F2092">
        <f>E2092/2.0074</f>
        <v>436.11636943309753</v>
      </c>
      <c r="G2092" s="144">
        <f>F2092*2.1117</f>
        <v>920.946937331872</v>
      </c>
    </row>
    <row r="2093" spans="1:7" ht="13.5" thickBot="1">
      <c r="A2093" s="4" t="s">
        <v>153</v>
      </c>
      <c r="B2093" s="354"/>
      <c r="C2093" s="355"/>
      <c r="D2093" s="66" t="s">
        <v>154</v>
      </c>
      <c r="E2093" s="67">
        <v>3.61</v>
      </c>
      <c r="F2093">
        <f>E2093/2.0074</f>
        <v>1.7983461193583739</v>
      </c>
      <c r="G2093" s="144">
        <f>F2093*2.1117</f>
        <v>3.797567500249078</v>
      </c>
    </row>
    <row r="2094" spans="1:5" ht="13.5" thickBot="1">
      <c r="A2094" s="30"/>
      <c r="B2094" s="354"/>
      <c r="C2094" s="355"/>
      <c r="D2094" s="89" t="s">
        <v>155</v>
      </c>
      <c r="E2094" s="61">
        <f>SUM(E2092:E2093)</f>
        <v>879.07</v>
      </c>
    </row>
    <row r="2095" spans="1:5" ht="13.5" thickBot="1">
      <c r="A2095" s="354"/>
      <c r="B2095" s="374"/>
      <c r="C2095" s="374"/>
      <c r="D2095" s="374"/>
      <c r="E2095" s="355"/>
    </row>
    <row r="2096" spans="1:5" ht="13.5" thickBot="1">
      <c r="A2096" s="70" t="s">
        <v>323</v>
      </c>
      <c r="B2096" s="354" t="s">
        <v>577</v>
      </c>
      <c r="C2096" s="374"/>
      <c r="D2096" s="374"/>
      <c r="E2096" s="355"/>
    </row>
    <row r="2097" spans="1:5" ht="13.5" thickBot="1">
      <c r="A2097" s="354"/>
      <c r="B2097" s="374"/>
      <c r="C2097" s="374"/>
      <c r="D2097" s="374"/>
      <c r="E2097" s="355"/>
    </row>
    <row r="2098" spans="1:5" ht="13.5" thickBot="1">
      <c r="A2098" s="4"/>
      <c r="B2098" s="354"/>
      <c r="C2098" s="355"/>
      <c r="D2098" s="66" t="s">
        <v>167</v>
      </c>
      <c r="E2098" s="67">
        <f>E2094*10%</f>
        <v>87.90700000000001</v>
      </c>
    </row>
    <row r="2099" spans="1:7" ht="13.5" thickBot="1">
      <c r="A2099" s="4"/>
      <c r="B2099" s="354"/>
      <c r="C2099" s="355"/>
      <c r="D2099" s="66" t="s">
        <v>160</v>
      </c>
      <c r="E2099" s="67">
        <v>17.37</v>
      </c>
      <c r="F2099">
        <f>E2099/2.0074</f>
        <v>8.652983959350404</v>
      </c>
      <c r="G2099" s="144">
        <f>F2099*2.1117</f>
        <v>18.27250622696025</v>
      </c>
    </row>
    <row r="2100" spans="1:5" ht="13.5" thickBot="1">
      <c r="A2100" s="50"/>
      <c r="B2100" s="354"/>
      <c r="C2100" s="355"/>
      <c r="D2100" s="89" t="s">
        <v>155</v>
      </c>
      <c r="E2100" s="132">
        <f>SUM(E2098:E2099)</f>
        <v>105.27700000000002</v>
      </c>
    </row>
    <row r="2101" spans="1:5" ht="13.5" thickBot="1">
      <c r="A2101" s="354"/>
      <c r="B2101" s="374"/>
      <c r="C2101" s="374"/>
      <c r="D2101" s="374"/>
      <c r="E2101" s="355"/>
    </row>
    <row r="2102" spans="1:5" ht="13.5" thickBot="1">
      <c r="A2102" s="4"/>
      <c r="B2102" s="354"/>
      <c r="C2102" s="355"/>
      <c r="D2102" s="13" t="s">
        <v>144</v>
      </c>
      <c r="E2102" s="61">
        <v>984.36</v>
      </c>
    </row>
    <row r="2103" spans="1:5" ht="13.5" thickBot="1">
      <c r="A2103" s="354"/>
      <c r="B2103" s="374"/>
      <c r="C2103" s="374"/>
      <c r="D2103" s="374"/>
      <c r="E2103" s="355"/>
    </row>
    <row r="2104" spans="1:7" ht="13.5" thickBot="1">
      <c r="A2104" s="57"/>
      <c r="B2104" s="356" t="s">
        <v>519</v>
      </c>
      <c r="C2104" s="357"/>
      <c r="D2104" s="111" t="s">
        <v>188</v>
      </c>
      <c r="E2104" s="59">
        <v>918.93</v>
      </c>
      <c r="F2104">
        <f>E2104/2.0074</f>
        <v>457.771246388363</v>
      </c>
      <c r="G2104" s="144">
        <f>F2104*2.1117</f>
        <v>966.6755409983061</v>
      </c>
    </row>
    <row r="2105" spans="1:7" ht="13.5" thickBot="1">
      <c r="A2105" s="57" t="s">
        <v>153</v>
      </c>
      <c r="B2105" s="356"/>
      <c r="C2105" s="357"/>
      <c r="D2105" s="58" t="s">
        <v>154</v>
      </c>
      <c r="E2105" s="59">
        <v>3.61</v>
      </c>
      <c r="F2105">
        <f>E2105/2.0074</f>
        <v>1.7983461193583739</v>
      </c>
      <c r="G2105" s="144">
        <f>F2105*2.1117</f>
        <v>3.797567500249078</v>
      </c>
    </row>
    <row r="2106" spans="1:5" ht="13.5" thickBot="1">
      <c r="A2106" s="117"/>
      <c r="B2106" s="356"/>
      <c r="C2106" s="357"/>
      <c r="D2106" s="89" t="s">
        <v>155</v>
      </c>
      <c r="E2106" s="61">
        <f>SUM(E2104:E2105)</f>
        <v>922.54</v>
      </c>
    </row>
    <row r="2107" spans="1:5" ht="13.5" thickBot="1">
      <c r="A2107" s="356"/>
      <c r="B2107" s="358"/>
      <c r="C2107" s="358"/>
      <c r="D2107" s="358"/>
      <c r="E2107" s="357"/>
    </row>
    <row r="2108" spans="1:5" ht="13.5" thickBot="1">
      <c r="A2108" s="102" t="s">
        <v>323</v>
      </c>
      <c r="B2108" s="356" t="s">
        <v>578</v>
      </c>
      <c r="C2108" s="358"/>
      <c r="D2108" s="358"/>
      <c r="E2108" s="357"/>
    </row>
    <row r="2109" spans="1:5" ht="13.5" thickBot="1">
      <c r="A2109" s="356"/>
      <c r="B2109" s="358"/>
      <c r="C2109" s="358"/>
      <c r="D2109" s="358"/>
      <c r="E2109" s="357"/>
    </row>
    <row r="2110" spans="1:5" ht="13.5" thickBot="1">
      <c r="A2110" s="57"/>
      <c r="B2110" s="356"/>
      <c r="C2110" s="357"/>
      <c r="D2110" s="58" t="s">
        <v>167</v>
      </c>
      <c r="E2110" s="59">
        <f>E2106*10%</f>
        <v>92.254</v>
      </c>
    </row>
    <row r="2111" spans="1:7" ht="13.5" thickBot="1">
      <c r="A2111" s="57"/>
      <c r="B2111" s="356"/>
      <c r="C2111" s="357"/>
      <c r="D2111" s="58" t="s">
        <v>160</v>
      </c>
      <c r="E2111" s="59">
        <v>17.37</v>
      </c>
      <c r="F2111">
        <f>E2111/2.0074</f>
        <v>8.652983959350404</v>
      </c>
      <c r="G2111" s="144">
        <f>F2111*2.1117</f>
        <v>18.27250622696025</v>
      </c>
    </row>
    <row r="2112" spans="1:5" ht="13.5" thickBot="1">
      <c r="A2112" s="79"/>
      <c r="B2112" s="356"/>
      <c r="C2112" s="358"/>
      <c r="D2112" s="89" t="s">
        <v>155</v>
      </c>
      <c r="E2112" s="132">
        <f>SUM(E2110:E2111)</f>
        <v>109.62400000000001</v>
      </c>
    </row>
    <row r="2113" spans="1:5" ht="13.5" thickBot="1">
      <c r="A2113" s="356"/>
      <c r="B2113" s="358"/>
      <c r="C2113" s="358"/>
      <c r="D2113" s="358"/>
      <c r="E2113" s="357"/>
    </row>
    <row r="2114" spans="1:5" ht="13.5" thickBot="1">
      <c r="A2114" s="57"/>
      <c r="B2114" s="356"/>
      <c r="C2114" s="357"/>
      <c r="D2114" s="60" t="s">
        <v>144</v>
      </c>
      <c r="E2114" s="61">
        <v>1032.18</v>
      </c>
    </row>
    <row r="2115" spans="1:5" ht="13.5" thickBot="1">
      <c r="A2115" s="356"/>
      <c r="B2115" s="358"/>
      <c r="C2115" s="358"/>
      <c r="D2115" s="358"/>
      <c r="E2115" s="357"/>
    </row>
    <row r="2116" spans="1:7" ht="13.5" thickBot="1">
      <c r="A2116" s="4"/>
      <c r="B2116" s="354" t="s">
        <v>520</v>
      </c>
      <c r="C2116" s="355"/>
      <c r="D2116" s="119" t="s">
        <v>189</v>
      </c>
      <c r="E2116" s="67">
        <v>962.41</v>
      </c>
      <c r="F2116">
        <f>E2116/2.0074</f>
        <v>479.4311049118262</v>
      </c>
      <c r="G2116" s="144">
        <f>F2116*2.1117</f>
        <v>1012.4146642423034</v>
      </c>
    </row>
    <row r="2117" spans="1:7" ht="13.5" thickBot="1">
      <c r="A2117" s="4" t="s">
        <v>153</v>
      </c>
      <c r="B2117" s="354"/>
      <c r="C2117" s="355"/>
      <c r="D2117" s="66" t="s">
        <v>154</v>
      </c>
      <c r="E2117" s="67">
        <v>3.61</v>
      </c>
      <c r="F2117">
        <f>E2117/2.0074</f>
        <v>1.7983461193583739</v>
      </c>
      <c r="G2117" s="144">
        <f>F2117*2.1117</f>
        <v>3.797567500249078</v>
      </c>
    </row>
    <row r="2118" spans="1:5" ht="13.5" thickBot="1">
      <c r="A2118" s="30"/>
      <c r="B2118" s="354"/>
      <c r="C2118" s="355"/>
      <c r="D2118" s="89" t="s">
        <v>155</v>
      </c>
      <c r="E2118" s="61">
        <f>SUM(E2116:E2117)</f>
        <v>966.02</v>
      </c>
    </row>
    <row r="2119" spans="1:5" ht="13.5" thickBot="1">
      <c r="A2119" s="354"/>
      <c r="B2119" s="374"/>
      <c r="C2119" s="374"/>
      <c r="D2119" s="374"/>
      <c r="E2119" s="355"/>
    </row>
    <row r="2120" spans="1:5" ht="13.5" thickBot="1">
      <c r="A2120" s="70" t="s">
        <v>323</v>
      </c>
      <c r="B2120" s="354" t="s">
        <v>579</v>
      </c>
      <c r="C2120" s="374"/>
      <c r="D2120" s="374"/>
      <c r="E2120" s="355"/>
    </row>
    <row r="2121" spans="1:5" ht="13.5" thickBot="1">
      <c r="A2121" s="354"/>
      <c r="B2121" s="374"/>
      <c r="C2121" s="374"/>
      <c r="D2121" s="374"/>
      <c r="E2121" s="355"/>
    </row>
    <row r="2122" spans="1:5" ht="13.5" thickBot="1">
      <c r="A2122" s="4"/>
      <c r="B2122" s="354"/>
      <c r="C2122" s="355"/>
      <c r="D2122" s="66" t="s">
        <v>167</v>
      </c>
      <c r="E2122" s="67">
        <v>96.6</v>
      </c>
    </row>
    <row r="2123" spans="1:7" ht="13.5" thickBot="1">
      <c r="A2123" s="4"/>
      <c r="B2123" s="354"/>
      <c r="C2123" s="355"/>
      <c r="D2123" s="66" t="s">
        <v>160</v>
      </c>
      <c r="E2123" s="67">
        <v>17.37</v>
      </c>
      <c r="F2123">
        <f>E2123/2.0074</f>
        <v>8.652983959350404</v>
      </c>
      <c r="G2123" s="144">
        <f>F2123*2.1117</f>
        <v>18.27250622696025</v>
      </c>
    </row>
    <row r="2124" spans="1:5" ht="13.5" thickBot="1">
      <c r="A2124" s="50"/>
      <c r="B2124" s="354"/>
      <c r="C2124" s="355"/>
      <c r="D2124" s="89" t="s">
        <v>155</v>
      </c>
      <c r="E2124" s="132">
        <f>SUM(E2122:E2123)</f>
        <v>113.97</v>
      </c>
    </row>
    <row r="2125" spans="1:5" ht="13.5" thickBot="1">
      <c r="A2125" s="354"/>
      <c r="B2125" s="374"/>
      <c r="C2125" s="374"/>
      <c r="D2125" s="374"/>
      <c r="E2125" s="355"/>
    </row>
    <row r="2126" spans="1:5" ht="13.5" thickBot="1">
      <c r="A2126" s="4"/>
      <c r="B2126" s="354"/>
      <c r="C2126" s="355"/>
      <c r="D2126" s="13" t="s">
        <v>144</v>
      </c>
      <c r="E2126" s="61">
        <v>1079.98</v>
      </c>
    </row>
    <row r="2127" spans="1:5" ht="13.5" thickBot="1">
      <c r="A2127" s="354"/>
      <c r="B2127" s="374"/>
      <c r="C2127" s="374"/>
      <c r="D2127" s="374"/>
      <c r="E2127" s="355"/>
    </row>
    <row r="2128" spans="1:7" ht="13.5" thickBot="1">
      <c r="A2128" s="57"/>
      <c r="B2128" s="356" t="s">
        <v>521</v>
      </c>
      <c r="C2128" s="357"/>
      <c r="D2128" s="111" t="s">
        <v>190</v>
      </c>
      <c r="E2128" s="59">
        <v>1005.88</v>
      </c>
      <c r="F2128">
        <f>E2128/2.0074</f>
        <v>501.08598186709173</v>
      </c>
      <c r="G2128" s="144">
        <f>F2128*2.1117</f>
        <v>1058.1432679087375</v>
      </c>
    </row>
    <row r="2129" spans="1:7" ht="13.5" thickBot="1">
      <c r="A2129" s="57" t="s">
        <v>153</v>
      </c>
      <c r="B2129" s="356"/>
      <c r="C2129" s="357"/>
      <c r="D2129" s="58" t="s">
        <v>154</v>
      </c>
      <c r="E2129" s="59">
        <v>3.61</v>
      </c>
      <c r="F2129">
        <f>E2129/2.0074</f>
        <v>1.7983461193583739</v>
      </c>
      <c r="G2129" s="144">
        <f>F2129*2.1117</f>
        <v>3.797567500249078</v>
      </c>
    </row>
    <row r="2130" spans="1:5" ht="13.5" thickBot="1">
      <c r="A2130" s="117"/>
      <c r="B2130" s="356"/>
      <c r="C2130" s="357"/>
      <c r="D2130" s="89" t="s">
        <v>155</v>
      </c>
      <c r="E2130" s="61">
        <f>SUM(E2128:E2129)</f>
        <v>1009.49</v>
      </c>
    </row>
    <row r="2131" spans="1:5" ht="13.5" thickBot="1">
      <c r="A2131" s="356"/>
      <c r="B2131" s="358"/>
      <c r="C2131" s="358"/>
      <c r="D2131" s="358"/>
      <c r="E2131" s="357"/>
    </row>
    <row r="2132" spans="1:5" ht="13.5" thickBot="1">
      <c r="A2132" s="102" t="s">
        <v>323</v>
      </c>
      <c r="B2132" s="356" t="s">
        <v>580</v>
      </c>
      <c r="C2132" s="358"/>
      <c r="D2132" s="358"/>
      <c r="E2132" s="357"/>
    </row>
    <row r="2133" spans="1:5" ht="13.5" thickBot="1">
      <c r="A2133" s="356"/>
      <c r="B2133" s="358"/>
      <c r="C2133" s="358"/>
      <c r="D2133" s="358"/>
      <c r="E2133" s="357"/>
    </row>
    <row r="2134" spans="1:5" ht="13.5" thickBot="1">
      <c r="A2134" s="57"/>
      <c r="B2134" s="356"/>
      <c r="C2134" s="357"/>
      <c r="D2134" s="58" t="s">
        <v>167</v>
      </c>
      <c r="E2134" s="59">
        <f>E2130*10%</f>
        <v>100.94900000000001</v>
      </c>
    </row>
    <row r="2135" spans="1:7" ht="13.5" thickBot="1">
      <c r="A2135" s="57"/>
      <c r="B2135" s="356"/>
      <c r="C2135" s="357"/>
      <c r="D2135" s="58" t="s">
        <v>160</v>
      </c>
      <c r="E2135" s="59">
        <v>17.37</v>
      </c>
      <c r="F2135">
        <f>E2135/2.0074</f>
        <v>8.652983959350404</v>
      </c>
      <c r="G2135" s="144">
        <f>F2135*2.1117</f>
        <v>18.27250622696025</v>
      </c>
    </row>
    <row r="2136" spans="1:5" ht="13.5" thickBot="1">
      <c r="A2136" s="79"/>
      <c r="B2136" s="356"/>
      <c r="C2136" s="357"/>
      <c r="D2136" s="89" t="s">
        <v>155</v>
      </c>
      <c r="E2136" s="132">
        <f>SUM(E2134:E2135)</f>
        <v>118.31900000000002</v>
      </c>
    </row>
    <row r="2137" spans="1:5" ht="13.5" thickBot="1">
      <c r="A2137" s="356"/>
      <c r="B2137" s="358"/>
      <c r="C2137" s="358"/>
      <c r="D2137" s="358"/>
      <c r="E2137" s="357"/>
    </row>
    <row r="2138" spans="1:5" ht="13.5" thickBot="1">
      <c r="A2138" s="57"/>
      <c r="B2138" s="356"/>
      <c r="C2138" s="357"/>
      <c r="D2138" s="60" t="s">
        <v>144</v>
      </c>
      <c r="E2138" s="61">
        <v>1127.8</v>
      </c>
    </row>
    <row r="2139" spans="1:5" ht="13.5" thickBot="1">
      <c r="A2139" s="356"/>
      <c r="B2139" s="358"/>
      <c r="C2139" s="358"/>
      <c r="D2139" s="358"/>
      <c r="E2139" s="357"/>
    </row>
    <row r="2140" spans="1:7" ht="13.5" thickBot="1">
      <c r="A2140" s="4"/>
      <c r="B2140" s="354" t="s">
        <v>522</v>
      </c>
      <c r="C2140" s="355"/>
      <c r="D2140" s="119" t="s">
        <v>191</v>
      </c>
      <c r="E2140" s="67">
        <v>1049.34</v>
      </c>
      <c r="F2140">
        <f>E2140/2.0074</f>
        <v>522.7358772541595</v>
      </c>
      <c r="G2140" s="144">
        <f>F2140*2.1117</f>
        <v>1103.8613519976086</v>
      </c>
    </row>
    <row r="2141" spans="1:7" ht="13.5" thickBot="1">
      <c r="A2141" s="4" t="s">
        <v>153</v>
      </c>
      <c r="B2141" s="354"/>
      <c r="C2141" s="355"/>
      <c r="D2141" s="66" t="s">
        <v>154</v>
      </c>
      <c r="E2141" s="67">
        <v>3.61</v>
      </c>
      <c r="F2141">
        <f>E2141/2.0074</f>
        <v>1.7983461193583739</v>
      </c>
      <c r="G2141" s="144">
        <f>F2141*2.1117</f>
        <v>3.797567500249078</v>
      </c>
    </row>
    <row r="2142" spans="1:5" ht="13.5" thickBot="1">
      <c r="A2142" s="30"/>
      <c r="B2142" s="354"/>
      <c r="C2142" s="355"/>
      <c r="D2142" s="89" t="s">
        <v>155</v>
      </c>
      <c r="E2142" s="61">
        <f>SUM(E2140:E2141)</f>
        <v>1052.9499999999998</v>
      </c>
    </row>
    <row r="2143" spans="1:5" ht="13.5" thickBot="1">
      <c r="A2143" s="354"/>
      <c r="B2143" s="374"/>
      <c r="C2143" s="374"/>
      <c r="D2143" s="374"/>
      <c r="E2143" s="355"/>
    </row>
    <row r="2144" spans="1:5" ht="13.5" thickBot="1">
      <c r="A2144" s="70" t="s">
        <v>323</v>
      </c>
      <c r="B2144" s="354" t="s">
        <v>581</v>
      </c>
      <c r="C2144" s="374"/>
      <c r="D2144" s="374"/>
      <c r="E2144" s="355"/>
    </row>
    <row r="2145" spans="1:5" ht="13.5" thickBot="1">
      <c r="A2145" s="354"/>
      <c r="B2145" s="374"/>
      <c r="C2145" s="374"/>
      <c r="D2145" s="374"/>
      <c r="E2145" s="355"/>
    </row>
    <row r="2146" spans="1:5" ht="13.5" thickBot="1">
      <c r="A2146" s="4"/>
      <c r="B2146" s="354"/>
      <c r="C2146" s="355"/>
      <c r="D2146" s="66" t="s">
        <v>167</v>
      </c>
      <c r="E2146" s="67">
        <v>105.3</v>
      </c>
    </row>
    <row r="2147" spans="1:7" ht="13.5" thickBot="1">
      <c r="A2147" s="4"/>
      <c r="B2147" s="354"/>
      <c r="C2147" s="355"/>
      <c r="D2147" s="66" t="s">
        <v>160</v>
      </c>
      <c r="E2147" s="67">
        <v>17.37</v>
      </c>
      <c r="F2147">
        <f>E2147/2.0074</f>
        <v>8.652983959350404</v>
      </c>
      <c r="G2147" s="144">
        <f>F2147*2.1117</f>
        <v>18.27250622696025</v>
      </c>
    </row>
    <row r="2148" spans="1:5" ht="13.5" thickBot="1">
      <c r="A2148" s="50"/>
      <c r="B2148" s="354"/>
      <c r="C2148" s="355"/>
      <c r="D2148" s="89" t="s">
        <v>155</v>
      </c>
      <c r="E2148" s="132">
        <f>SUM(E2146:E2147)</f>
        <v>122.67</v>
      </c>
    </row>
    <row r="2149" spans="1:5" ht="13.5" thickBot="1">
      <c r="A2149" s="354"/>
      <c r="B2149" s="374"/>
      <c r="C2149" s="374"/>
      <c r="D2149" s="374"/>
      <c r="E2149" s="355"/>
    </row>
    <row r="2150" spans="1:5" ht="13.5" thickBot="1">
      <c r="A2150" s="4"/>
      <c r="B2150" s="354"/>
      <c r="C2150" s="355"/>
      <c r="D2150" s="13" t="s">
        <v>144</v>
      </c>
      <c r="E2150" s="61">
        <v>1175.62</v>
      </c>
    </row>
    <row r="2151" spans="1:5" ht="13.5" thickBot="1">
      <c r="A2151" s="354"/>
      <c r="B2151" s="374"/>
      <c r="C2151" s="374"/>
      <c r="D2151" s="374"/>
      <c r="E2151" s="355"/>
    </row>
    <row r="2152" spans="1:7" ht="13.5" thickBot="1">
      <c r="A2152" s="57"/>
      <c r="B2152" s="356" t="s">
        <v>523</v>
      </c>
      <c r="C2152" s="357"/>
      <c r="D2152" s="111" t="s">
        <v>192</v>
      </c>
      <c r="E2152" s="59">
        <v>1092.81</v>
      </c>
      <c r="F2152">
        <f>E2152/2.0074</f>
        <v>544.390754209425</v>
      </c>
      <c r="G2152" s="144">
        <f>F2152*2.1117</f>
        <v>1149.589955664043</v>
      </c>
    </row>
    <row r="2153" spans="1:7" ht="13.5" thickBot="1">
      <c r="A2153" s="57" t="s">
        <v>153</v>
      </c>
      <c r="B2153" s="356"/>
      <c r="C2153" s="357"/>
      <c r="D2153" s="58" t="s">
        <v>154</v>
      </c>
      <c r="E2153" s="59">
        <v>3.61</v>
      </c>
      <c r="F2153">
        <f>E2153/2.0074</f>
        <v>1.7983461193583739</v>
      </c>
      <c r="G2153" s="144">
        <f>F2153*2.1117</f>
        <v>3.797567500249078</v>
      </c>
    </row>
    <row r="2154" spans="1:5" ht="13.5" thickBot="1">
      <c r="A2154" s="117"/>
      <c r="B2154" s="356"/>
      <c r="C2154" s="357"/>
      <c r="D2154" s="89" t="s">
        <v>155</v>
      </c>
      <c r="E2154" s="61">
        <f>SUM(E2152:E2153)</f>
        <v>1096.4199999999998</v>
      </c>
    </row>
    <row r="2155" spans="1:5" ht="13.5" thickBot="1">
      <c r="A2155" s="356"/>
      <c r="B2155" s="358"/>
      <c r="C2155" s="358"/>
      <c r="D2155" s="358"/>
      <c r="E2155" s="357"/>
    </row>
    <row r="2156" spans="1:5" ht="13.5" thickBot="1">
      <c r="A2156" s="102" t="s">
        <v>323</v>
      </c>
      <c r="B2156" s="356" t="s">
        <v>582</v>
      </c>
      <c r="C2156" s="358"/>
      <c r="D2156" s="358"/>
      <c r="E2156" s="357"/>
    </row>
    <row r="2157" spans="1:5" ht="13.5" thickBot="1">
      <c r="A2157" s="356"/>
      <c r="B2157" s="358"/>
      <c r="C2157" s="358"/>
      <c r="D2157" s="358"/>
      <c r="E2157" s="357"/>
    </row>
    <row r="2158" spans="1:5" ht="13.5" thickBot="1">
      <c r="A2158" s="57"/>
      <c r="B2158" s="356"/>
      <c r="C2158" s="357"/>
      <c r="D2158" s="58" t="s">
        <v>167</v>
      </c>
      <c r="E2158" s="59">
        <f>E2154*10%</f>
        <v>109.642</v>
      </c>
    </row>
    <row r="2159" spans="1:7" ht="13.5" thickBot="1">
      <c r="A2159" s="57"/>
      <c r="B2159" s="356"/>
      <c r="C2159" s="357"/>
      <c r="D2159" s="58" t="s">
        <v>160</v>
      </c>
      <c r="E2159" s="59">
        <v>17.37</v>
      </c>
      <c r="F2159">
        <f>E2159/2.0074</f>
        <v>8.652983959350404</v>
      </c>
      <c r="G2159" s="144">
        <f>F2159*2.1117</f>
        <v>18.27250622696025</v>
      </c>
    </row>
    <row r="2160" spans="1:5" ht="13.5" thickBot="1">
      <c r="A2160" s="79"/>
      <c r="B2160" s="358"/>
      <c r="C2160" s="357"/>
      <c r="D2160" s="89" t="s">
        <v>155</v>
      </c>
      <c r="E2160" s="132">
        <f>SUM(E2158:E2159)</f>
        <v>127.012</v>
      </c>
    </row>
    <row r="2161" spans="1:5" ht="13.5" thickBot="1">
      <c r="A2161" s="387"/>
      <c r="B2161" s="388"/>
      <c r="C2161" s="388"/>
      <c r="D2161" s="388"/>
      <c r="E2161" s="389"/>
    </row>
    <row r="2162" spans="1:5" ht="13.5" thickBot="1">
      <c r="A2162" s="57"/>
      <c r="B2162" s="356"/>
      <c r="C2162" s="357"/>
      <c r="D2162" s="60" t="s">
        <v>144</v>
      </c>
      <c r="E2162" s="61">
        <v>1223.43</v>
      </c>
    </row>
    <row r="2163" spans="1:5" ht="13.5" thickBot="1">
      <c r="A2163" s="356"/>
      <c r="B2163" s="358"/>
      <c r="C2163" s="358"/>
      <c r="D2163" s="358"/>
      <c r="E2163" s="357"/>
    </row>
    <row r="2164" spans="1:7" ht="13.5" thickBot="1">
      <c r="A2164" s="4"/>
      <c r="B2164" s="354" t="s">
        <v>524</v>
      </c>
      <c r="C2164" s="355"/>
      <c r="D2164" s="119" t="s">
        <v>193</v>
      </c>
      <c r="E2164" s="67">
        <v>1136.28</v>
      </c>
      <c r="F2164">
        <f>E2164/2.0074</f>
        <v>566.0456311646906</v>
      </c>
      <c r="G2164" s="144">
        <f>F2164*2.1117</f>
        <v>1195.318559330477</v>
      </c>
    </row>
    <row r="2165" spans="1:7" ht="13.5" thickBot="1">
      <c r="A2165" s="4" t="s">
        <v>153</v>
      </c>
      <c r="B2165" s="354"/>
      <c r="C2165" s="355"/>
      <c r="D2165" s="66" t="s">
        <v>154</v>
      </c>
      <c r="E2165" s="67">
        <v>3.61</v>
      </c>
      <c r="F2165">
        <f>E2165/2.0074</f>
        <v>1.7983461193583739</v>
      </c>
      <c r="G2165" s="144">
        <f>F2165*2.1117</f>
        <v>3.797567500249078</v>
      </c>
    </row>
    <row r="2166" spans="1:5" ht="13.5" thickBot="1">
      <c r="A2166" s="30"/>
      <c r="B2166" s="354"/>
      <c r="C2166" s="355"/>
      <c r="D2166" s="13" t="s">
        <v>155</v>
      </c>
      <c r="E2166" s="61">
        <f>SUM(E2164:E2165)</f>
        <v>1139.8899999999999</v>
      </c>
    </row>
    <row r="2167" spans="1:5" ht="13.5" thickBot="1">
      <c r="A2167" s="354"/>
      <c r="B2167" s="374"/>
      <c r="C2167" s="374"/>
      <c r="D2167" s="374"/>
      <c r="E2167" s="355"/>
    </row>
    <row r="2168" spans="1:5" ht="13.5" thickBot="1">
      <c r="A2168" s="70" t="s">
        <v>323</v>
      </c>
      <c r="B2168" s="354" t="s">
        <v>583</v>
      </c>
      <c r="C2168" s="374"/>
      <c r="D2168" s="374"/>
      <c r="E2168" s="355"/>
    </row>
    <row r="2169" spans="1:5" ht="13.5" thickBot="1">
      <c r="A2169" s="354"/>
      <c r="B2169" s="374"/>
      <c r="C2169" s="374"/>
      <c r="D2169" s="374"/>
      <c r="E2169" s="355"/>
    </row>
    <row r="2170" spans="1:5" ht="13.5" thickBot="1">
      <c r="A2170" s="4"/>
      <c r="B2170" s="354"/>
      <c r="C2170" s="355"/>
      <c r="D2170" s="66" t="s">
        <v>167</v>
      </c>
      <c r="E2170" s="67">
        <f>E2166*10%</f>
        <v>113.98899999999999</v>
      </c>
    </row>
    <row r="2171" spans="1:7" ht="13.5" thickBot="1">
      <c r="A2171" s="4"/>
      <c r="B2171" s="354"/>
      <c r="C2171" s="355"/>
      <c r="D2171" s="66" t="s">
        <v>160</v>
      </c>
      <c r="E2171" s="67">
        <v>17.37</v>
      </c>
      <c r="F2171">
        <f>E2171/2.0074</f>
        <v>8.652983959350404</v>
      </c>
      <c r="G2171" s="144">
        <f>F2171*2.1117</f>
        <v>18.27250622696025</v>
      </c>
    </row>
    <row r="2172" spans="1:5" ht="13.5" thickBot="1">
      <c r="A2172" s="50"/>
      <c r="B2172" s="354"/>
      <c r="C2172" s="355"/>
      <c r="D2172" s="44" t="s">
        <v>155</v>
      </c>
      <c r="E2172" s="132">
        <f>SUM(E2170:E2171)</f>
        <v>131.35899999999998</v>
      </c>
    </row>
    <row r="2173" spans="1:5" ht="13.5" thickBot="1">
      <c r="A2173" s="354"/>
      <c r="B2173" s="374"/>
      <c r="C2173" s="374"/>
      <c r="D2173" s="374"/>
      <c r="E2173" s="355"/>
    </row>
    <row r="2174" spans="1:5" ht="13.5" thickBot="1">
      <c r="A2174" s="4"/>
      <c r="B2174" s="354"/>
      <c r="C2174" s="355"/>
      <c r="D2174" s="13" t="s">
        <v>144</v>
      </c>
      <c r="E2174" s="61">
        <v>1271.25</v>
      </c>
    </row>
    <row r="2175" spans="1:5" ht="13.5" thickBot="1">
      <c r="A2175" s="354"/>
      <c r="B2175" s="374"/>
      <c r="C2175" s="374"/>
      <c r="D2175" s="374"/>
      <c r="E2175" s="355"/>
    </row>
    <row r="2176" spans="1:7" ht="13.5" thickBot="1">
      <c r="A2176" s="57"/>
      <c r="B2176" s="356" t="s">
        <v>525</v>
      </c>
      <c r="C2176" s="357"/>
      <c r="D2176" s="111" t="s">
        <v>194</v>
      </c>
      <c r="E2176" s="59">
        <v>1201.48</v>
      </c>
      <c r="F2176">
        <f>E2176/2.0074</f>
        <v>598.5254558134901</v>
      </c>
      <c r="G2176" s="144">
        <f>F2176*2.1117</f>
        <v>1263.906205041347</v>
      </c>
    </row>
    <row r="2177" spans="1:7" ht="13.5" thickBot="1">
      <c r="A2177" s="57" t="s">
        <v>153</v>
      </c>
      <c r="B2177" s="356"/>
      <c r="C2177" s="357"/>
      <c r="D2177" s="58" t="s">
        <v>154</v>
      </c>
      <c r="E2177" s="59">
        <v>3.61</v>
      </c>
      <c r="F2177">
        <f>E2177/2.0074</f>
        <v>1.7983461193583739</v>
      </c>
      <c r="G2177" s="144">
        <f>F2177*2.1117</f>
        <v>3.797567500249078</v>
      </c>
    </row>
    <row r="2178" spans="1:5" ht="13.5" thickBot="1">
      <c r="A2178" s="117"/>
      <c r="B2178" s="356"/>
      <c r="C2178" s="357"/>
      <c r="D2178" s="44" t="s">
        <v>155</v>
      </c>
      <c r="E2178" s="61">
        <f>SUM(E2176:E2177)</f>
        <v>1205.09</v>
      </c>
    </row>
    <row r="2179" spans="1:5" ht="13.5" thickBot="1">
      <c r="A2179" s="356"/>
      <c r="B2179" s="358"/>
      <c r="C2179" s="358"/>
      <c r="D2179" s="358"/>
      <c r="E2179" s="357"/>
    </row>
    <row r="2180" spans="1:5" ht="13.5" thickBot="1">
      <c r="A2180" s="102" t="s">
        <v>323</v>
      </c>
      <c r="B2180" s="356" t="s">
        <v>584</v>
      </c>
      <c r="C2180" s="358"/>
      <c r="D2180" s="358"/>
      <c r="E2180" s="357"/>
    </row>
    <row r="2181" spans="1:5" ht="13.5" thickBot="1">
      <c r="A2181" s="356"/>
      <c r="B2181" s="358"/>
      <c r="C2181" s="358"/>
      <c r="D2181" s="358"/>
      <c r="E2181" s="357"/>
    </row>
    <row r="2182" spans="1:5" ht="13.5" thickBot="1">
      <c r="A2182" s="57"/>
      <c r="B2182" s="356"/>
      <c r="C2182" s="357"/>
      <c r="D2182" s="58" t="s">
        <v>167</v>
      </c>
      <c r="E2182" s="59">
        <f>E2178*10%</f>
        <v>120.509</v>
      </c>
    </row>
    <row r="2183" spans="1:7" ht="13.5" thickBot="1">
      <c r="A2183" s="57"/>
      <c r="B2183" s="356"/>
      <c r="C2183" s="357"/>
      <c r="D2183" s="58" t="s">
        <v>160</v>
      </c>
      <c r="E2183" s="59">
        <v>17.37</v>
      </c>
      <c r="F2183">
        <f>E2183/2.0074</f>
        <v>8.652983959350404</v>
      </c>
      <c r="G2183" s="144">
        <f>F2183*2.1117</f>
        <v>18.27250622696025</v>
      </c>
    </row>
    <row r="2184" spans="1:5" ht="13.5" thickBot="1">
      <c r="A2184" s="79"/>
      <c r="B2184" s="356"/>
      <c r="C2184" s="357"/>
      <c r="D2184" s="44" t="s">
        <v>155</v>
      </c>
      <c r="E2184" s="132">
        <f>SUM(E2182:E2183)</f>
        <v>137.879</v>
      </c>
    </row>
    <row r="2185" spans="1:5" ht="13.5" thickBot="1">
      <c r="A2185" s="356"/>
      <c r="B2185" s="358"/>
      <c r="C2185" s="358"/>
      <c r="D2185" s="358"/>
      <c r="E2185" s="357"/>
    </row>
    <row r="2186" spans="1:5" ht="13.5" thickBot="1">
      <c r="A2186" s="57"/>
      <c r="B2186" s="356"/>
      <c r="C2186" s="357"/>
      <c r="D2186" s="60" t="s">
        <v>144</v>
      </c>
      <c r="E2186" s="61">
        <v>1342.97</v>
      </c>
    </row>
    <row r="2187" spans="1:5" ht="13.5" thickBot="1">
      <c r="A2187" s="356"/>
      <c r="B2187" s="358"/>
      <c r="C2187" s="358"/>
      <c r="D2187" s="358"/>
      <c r="E2187" s="357"/>
    </row>
    <row r="2188" spans="1:7" ht="13.5" thickBot="1">
      <c r="A2188" s="4"/>
      <c r="B2188" s="354" t="s">
        <v>526</v>
      </c>
      <c r="C2188" s="355"/>
      <c r="D2188" s="119" t="s">
        <v>195</v>
      </c>
      <c r="E2188" s="67">
        <v>1288.43</v>
      </c>
      <c r="F2188">
        <f>E2188/2.0074</f>
        <v>641.8401912922188</v>
      </c>
      <c r="G2188" s="144">
        <f>F2188*2.1117</f>
        <v>1355.3739319517786</v>
      </c>
    </row>
    <row r="2189" spans="1:7" ht="13.5" thickBot="1">
      <c r="A2189" s="4" t="s">
        <v>153</v>
      </c>
      <c r="B2189" s="354"/>
      <c r="C2189" s="355"/>
      <c r="D2189" s="66" t="s">
        <v>154</v>
      </c>
      <c r="E2189" s="67">
        <v>3.61</v>
      </c>
      <c r="F2189">
        <f>E2189/2.0074</f>
        <v>1.7983461193583739</v>
      </c>
      <c r="G2189" s="144">
        <f>F2189*2.1117</f>
        <v>3.797567500249078</v>
      </c>
    </row>
    <row r="2190" spans="1:5" ht="13.5" thickBot="1">
      <c r="A2190" s="30"/>
      <c r="B2190" s="354"/>
      <c r="C2190" s="355"/>
      <c r="D2190" s="44" t="s">
        <v>155</v>
      </c>
      <c r="E2190" s="61">
        <f>SUM(E2188:E2189)</f>
        <v>1292.04</v>
      </c>
    </row>
    <row r="2191" spans="1:5" ht="13.5" thickBot="1">
      <c r="A2191" s="354"/>
      <c r="B2191" s="374"/>
      <c r="C2191" s="374"/>
      <c r="D2191" s="374"/>
      <c r="E2191" s="355"/>
    </row>
    <row r="2192" spans="1:5" ht="13.5" thickBot="1">
      <c r="A2192" s="70" t="s">
        <v>323</v>
      </c>
      <c r="B2192" s="354" t="s">
        <v>585</v>
      </c>
      <c r="C2192" s="374"/>
      <c r="D2192" s="374"/>
      <c r="E2192" s="355"/>
    </row>
    <row r="2193" spans="1:5" ht="13.5" thickBot="1">
      <c r="A2193" s="354"/>
      <c r="B2193" s="374"/>
      <c r="C2193" s="374"/>
      <c r="D2193" s="374"/>
      <c r="E2193" s="355"/>
    </row>
    <row r="2194" spans="1:5" ht="13.5" thickBot="1">
      <c r="A2194" s="4"/>
      <c r="B2194" s="354"/>
      <c r="C2194" s="355"/>
      <c r="D2194" s="66" t="s">
        <v>167</v>
      </c>
      <c r="E2194" s="67">
        <f>E2190*10%</f>
        <v>129.204</v>
      </c>
    </row>
    <row r="2195" spans="1:7" ht="13.5" thickBot="1">
      <c r="A2195" s="4"/>
      <c r="B2195" s="354"/>
      <c r="C2195" s="355"/>
      <c r="D2195" s="66" t="s">
        <v>160</v>
      </c>
      <c r="E2195" s="67">
        <v>17.37</v>
      </c>
      <c r="F2195">
        <f>E2195/2.0074</f>
        <v>8.652983959350404</v>
      </c>
      <c r="G2195" s="144">
        <f>F2195*2.1117</f>
        <v>18.27250622696025</v>
      </c>
    </row>
    <row r="2196" spans="1:5" ht="13.5" thickBot="1">
      <c r="A2196" s="50"/>
      <c r="B2196" s="354"/>
      <c r="C2196" s="355"/>
      <c r="D2196" s="44" t="s">
        <v>155</v>
      </c>
      <c r="E2196" s="132">
        <f>SUM(E2194:E2195)</f>
        <v>146.574</v>
      </c>
    </row>
    <row r="2197" spans="1:5" ht="13.5" thickBot="1">
      <c r="A2197" s="354"/>
      <c r="B2197" s="374"/>
      <c r="C2197" s="374"/>
      <c r="D2197" s="374"/>
      <c r="E2197" s="355"/>
    </row>
    <row r="2198" spans="1:5" ht="13.5" thickBot="1">
      <c r="A2198" s="4"/>
      <c r="B2198" s="354"/>
      <c r="C2198" s="355"/>
      <c r="D2198" s="13" t="s">
        <v>144</v>
      </c>
      <c r="E2198" s="61">
        <v>1438.6</v>
      </c>
    </row>
    <row r="2199" spans="1:5" ht="13.5" thickBot="1">
      <c r="A2199" s="354"/>
      <c r="B2199" s="374"/>
      <c r="C2199" s="374"/>
      <c r="D2199" s="374"/>
      <c r="E2199" s="355"/>
    </row>
    <row r="2200" spans="1:7" ht="13.5" thickBot="1">
      <c r="A2200" s="78"/>
      <c r="B2200" s="356" t="s">
        <v>527</v>
      </c>
      <c r="C2200" s="357"/>
      <c r="D2200" s="122" t="s">
        <v>196</v>
      </c>
      <c r="E2200" s="59">
        <v>1375.36</v>
      </c>
      <c r="F2200">
        <f>E2200/2.0074</f>
        <v>685.144963634552</v>
      </c>
      <c r="G2200" s="144">
        <f>F2200*2.1117</f>
        <v>1446.8206197070836</v>
      </c>
    </row>
    <row r="2201" spans="1:7" ht="13.5" thickBot="1">
      <c r="A2201" s="57" t="s">
        <v>153</v>
      </c>
      <c r="B2201" s="356"/>
      <c r="C2201" s="357"/>
      <c r="D2201" s="58" t="s">
        <v>154</v>
      </c>
      <c r="E2201" s="59">
        <v>3.61</v>
      </c>
      <c r="F2201">
        <f>E2201/2.0074</f>
        <v>1.7983461193583739</v>
      </c>
      <c r="G2201" s="144">
        <f>F2201*2.1117</f>
        <v>3.797567500249078</v>
      </c>
    </row>
    <row r="2202" spans="1:5" ht="13.5" thickBot="1">
      <c r="A2202" s="117"/>
      <c r="B2202" s="356"/>
      <c r="C2202" s="357"/>
      <c r="D2202" s="44" t="s">
        <v>155</v>
      </c>
      <c r="E2202" s="61">
        <f>SUM(E2200:E2201)</f>
        <v>1378.9699999999998</v>
      </c>
    </row>
    <row r="2203" spans="1:5" ht="13.5" thickBot="1">
      <c r="A2203" s="356"/>
      <c r="B2203" s="358"/>
      <c r="C2203" s="358"/>
      <c r="D2203" s="358"/>
      <c r="E2203" s="357"/>
    </row>
    <row r="2204" spans="1:5" ht="13.5" thickBot="1">
      <c r="A2204" s="102" t="s">
        <v>323</v>
      </c>
      <c r="B2204" s="356" t="s">
        <v>586</v>
      </c>
      <c r="C2204" s="358"/>
      <c r="D2204" s="358"/>
      <c r="E2204" s="357"/>
    </row>
    <row r="2205" spans="1:5" ht="13.5" thickBot="1">
      <c r="A2205" s="356"/>
      <c r="B2205" s="358"/>
      <c r="C2205" s="358"/>
      <c r="D2205" s="358"/>
      <c r="E2205" s="357"/>
    </row>
    <row r="2206" spans="1:5" ht="13.5" thickBot="1">
      <c r="A2206" s="57"/>
      <c r="B2206" s="356"/>
      <c r="C2206" s="357"/>
      <c r="D2206" s="58" t="s">
        <v>167</v>
      </c>
      <c r="E2206" s="59">
        <f>E2202*10%</f>
        <v>137.897</v>
      </c>
    </row>
    <row r="2207" spans="1:7" ht="13.5" thickBot="1">
      <c r="A2207" s="57"/>
      <c r="B2207" s="356"/>
      <c r="C2207" s="357"/>
      <c r="D2207" s="58" t="s">
        <v>160</v>
      </c>
      <c r="E2207" s="59">
        <v>17.37</v>
      </c>
      <c r="F2207">
        <f>E2207/2.0074</f>
        <v>8.652983959350404</v>
      </c>
      <c r="G2207" s="144">
        <f>F2207*2.1117</f>
        <v>18.27250622696025</v>
      </c>
    </row>
    <row r="2208" spans="1:5" ht="13.5" thickBot="1">
      <c r="A2208" s="79"/>
      <c r="B2208" s="356"/>
      <c r="C2208" s="357"/>
      <c r="D2208" s="44" t="s">
        <v>155</v>
      </c>
      <c r="E2208" s="132">
        <f>SUM(E2206:E2207)</f>
        <v>155.267</v>
      </c>
    </row>
    <row r="2209" spans="1:5" ht="13.5" thickBot="1">
      <c r="A2209" s="356"/>
      <c r="B2209" s="358"/>
      <c r="C2209" s="358"/>
      <c r="D2209" s="358"/>
      <c r="E2209" s="357"/>
    </row>
    <row r="2210" spans="1:5" ht="13.5" thickBot="1">
      <c r="A2210" s="57"/>
      <c r="B2210" s="356"/>
      <c r="C2210" s="357"/>
      <c r="D2210" s="60" t="s">
        <v>144</v>
      </c>
      <c r="E2210" s="61">
        <v>1534.24</v>
      </c>
    </row>
    <row r="2211" spans="1:5" ht="13.5" thickBot="1">
      <c r="A2211" s="356"/>
      <c r="B2211" s="358"/>
      <c r="C2211" s="358"/>
      <c r="D2211" s="358"/>
      <c r="E2211" s="357"/>
    </row>
    <row r="2212" spans="1:7" ht="13.5" thickBot="1">
      <c r="A2212" s="4"/>
      <c r="B2212" s="354" t="s">
        <v>528</v>
      </c>
      <c r="C2212" s="355"/>
      <c r="D2212" s="119" t="s">
        <v>197</v>
      </c>
      <c r="E2212" s="67">
        <v>1462.3</v>
      </c>
      <c r="F2212">
        <f>E2212/2.0074</f>
        <v>728.4547175450831</v>
      </c>
      <c r="G2212" s="144">
        <f>F2212*2.1117</f>
        <v>1538.277827039952</v>
      </c>
    </row>
    <row r="2213" spans="1:7" ht="13.5" thickBot="1">
      <c r="A2213" s="4" t="s">
        <v>153</v>
      </c>
      <c r="B2213" s="354"/>
      <c r="C2213" s="355"/>
      <c r="D2213" s="66" t="s">
        <v>154</v>
      </c>
      <c r="E2213" s="67">
        <v>3.61</v>
      </c>
      <c r="F2213">
        <f>E2213/2.0074</f>
        <v>1.7983461193583739</v>
      </c>
      <c r="G2213" s="144">
        <f>F2213*2.1117</f>
        <v>3.797567500249078</v>
      </c>
    </row>
    <row r="2214" spans="1:5" ht="13.5" thickBot="1">
      <c r="A2214" s="30"/>
      <c r="B2214" s="354"/>
      <c r="C2214" s="355"/>
      <c r="D2214" s="44" t="s">
        <v>155</v>
      </c>
      <c r="E2214" s="61">
        <f>SUM(E2212:E2213)</f>
        <v>1465.9099999999999</v>
      </c>
    </row>
    <row r="2215" spans="1:5" ht="13.5" thickBot="1">
      <c r="A2215" s="354"/>
      <c r="B2215" s="374"/>
      <c r="C2215" s="374"/>
      <c r="D2215" s="374"/>
      <c r="E2215" s="355"/>
    </row>
    <row r="2216" spans="1:5" ht="13.5" thickBot="1">
      <c r="A2216" s="70" t="s">
        <v>323</v>
      </c>
      <c r="B2216" s="354" t="s">
        <v>587</v>
      </c>
      <c r="C2216" s="374"/>
      <c r="D2216" s="374"/>
      <c r="E2216" s="355"/>
    </row>
    <row r="2217" spans="1:5" ht="13.5" thickBot="1">
      <c r="A2217" s="354"/>
      <c r="B2217" s="374"/>
      <c r="C2217" s="374"/>
      <c r="D2217" s="374"/>
      <c r="E2217" s="355"/>
    </row>
    <row r="2218" spans="1:5" ht="13.5" thickBot="1">
      <c r="A2218" s="4"/>
      <c r="B2218" s="354"/>
      <c r="C2218" s="355"/>
      <c r="D2218" s="66" t="s">
        <v>167</v>
      </c>
      <c r="E2218" s="67">
        <f>E2214*10%</f>
        <v>146.59099999999998</v>
      </c>
    </row>
    <row r="2219" spans="1:7" ht="13.5" thickBot="1">
      <c r="A2219" s="4"/>
      <c r="B2219" s="354"/>
      <c r="C2219" s="355"/>
      <c r="D2219" s="66" t="s">
        <v>160</v>
      </c>
      <c r="E2219" s="67">
        <v>17.37</v>
      </c>
      <c r="F2219">
        <f>E2219/2.0074</f>
        <v>8.652983959350404</v>
      </c>
      <c r="G2219" s="144">
        <f>F2219*2.1117</f>
        <v>18.27250622696025</v>
      </c>
    </row>
    <row r="2220" spans="1:5" ht="13.5" thickBot="1">
      <c r="A2220" s="50"/>
      <c r="B2220" s="354"/>
      <c r="C2220" s="355"/>
      <c r="D2220" s="44" t="s">
        <v>155</v>
      </c>
      <c r="E2220" s="132">
        <f>SUM(E2218:E2219)</f>
        <v>163.96099999999998</v>
      </c>
    </row>
    <row r="2221" spans="1:5" ht="13.5" thickBot="1">
      <c r="A2221" s="354"/>
      <c r="B2221" s="374"/>
      <c r="C2221" s="374"/>
      <c r="D2221" s="374"/>
      <c r="E2221" s="355"/>
    </row>
    <row r="2222" spans="1:5" ht="13.5" thickBot="1">
      <c r="A2222" s="4"/>
      <c r="B2222" s="354"/>
      <c r="C2222" s="355"/>
      <c r="D2222" s="13" t="s">
        <v>144</v>
      </c>
      <c r="E2222" s="61">
        <v>1629.87</v>
      </c>
    </row>
    <row r="2223" spans="1:5" ht="13.5" thickBot="1">
      <c r="A2223" s="354"/>
      <c r="B2223" s="374"/>
      <c r="C2223" s="374"/>
      <c r="D2223" s="374"/>
      <c r="E2223" s="355"/>
    </row>
    <row r="2224" spans="1:7" ht="13.5" thickBot="1">
      <c r="A2224" s="57"/>
      <c r="B2224" s="356" t="s">
        <v>529</v>
      </c>
      <c r="C2224" s="357"/>
      <c r="D2224" s="111" t="s">
        <v>199</v>
      </c>
      <c r="E2224" s="59">
        <v>1549.24</v>
      </c>
      <c r="F2224">
        <f>E2224/2.0074</f>
        <v>771.7644714556142</v>
      </c>
      <c r="G2224" s="144">
        <v>1629.73</v>
      </c>
    </row>
    <row r="2225" spans="1:7" ht="13.5" thickBot="1">
      <c r="A2225" s="57" t="s">
        <v>153</v>
      </c>
      <c r="B2225" s="356"/>
      <c r="C2225" s="357"/>
      <c r="D2225" s="58" t="s">
        <v>154</v>
      </c>
      <c r="E2225" s="59">
        <v>3.61</v>
      </c>
      <c r="F2225">
        <f>E2225/2.0074</f>
        <v>1.7983461193583739</v>
      </c>
      <c r="G2225" s="144">
        <f>F2225*2.1117</f>
        <v>3.797567500249078</v>
      </c>
    </row>
    <row r="2226" spans="1:5" ht="13.5" thickBot="1">
      <c r="A2226" s="117"/>
      <c r="B2226" s="356"/>
      <c r="C2226" s="357"/>
      <c r="D2226" s="44" t="s">
        <v>155</v>
      </c>
      <c r="E2226" s="61">
        <f>SUM(E2224:E2225)</f>
        <v>1552.85</v>
      </c>
    </row>
    <row r="2227" spans="1:5" ht="13.5" thickBot="1">
      <c r="A2227" s="356"/>
      <c r="B2227" s="358"/>
      <c r="C2227" s="358"/>
      <c r="D2227" s="358"/>
      <c r="E2227" s="357"/>
    </row>
    <row r="2228" spans="1:5" ht="13.5" thickBot="1">
      <c r="A2228" s="102" t="s">
        <v>323</v>
      </c>
      <c r="B2228" s="356" t="s">
        <v>588</v>
      </c>
      <c r="C2228" s="358"/>
      <c r="D2228" s="358"/>
      <c r="E2228" s="357"/>
    </row>
    <row r="2229" spans="1:5" ht="13.5" thickBot="1">
      <c r="A2229" s="356"/>
      <c r="B2229" s="358"/>
      <c r="C2229" s="358"/>
      <c r="D2229" s="358"/>
      <c r="E2229" s="357"/>
    </row>
    <row r="2230" spans="1:5" ht="13.5" thickBot="1">
      <c r="A2230" s="57"/>
      <c r="B2230" s="356"/>
      <c r="C2230" s="357"/>
      <c r="D2230" s="58" t="s">
        <v>167</v>
      </c>
      <c r="E2230" s="59">
        <f>E2226*10%</f>
        <v>155.285</v>
      </c>
    </row>
    <row r="2231" spans="1:7" ht="13.5" thickBot="1">
      <c r="A2231" s="57"/>
      <c r="B2231" s="356"/>
      <c r="C2231" s="357"/>
      <c r="D2231" s="58" t="s">
        <v>160</v>
      </c>
      <c r="E2231" s="59">
        <v>17.37</v>
      </c>
      <c r="F2231">
        <f>E2231/2.0074</f>
        <v>8.652983959350404</v>
      </c>
      <c r="G2231" s="144">
        <f>F2231*2.1117</f>
        <v>18.27250622696025</v>
      </c>
    </row>
    <row r="2232" spans="1:5" ht="13.5" thickBot="1">
      <c r="A2232" s="64"/>
      <c r="B2232" s="356"/>
      <c r="C2232" s="357"/>
      <c r="D2232" s="44" t="s">
        <v>155</v>
      </c>
      <c r="E2232" s="132">
        <f>SUM(E2230:E2231)</f>
        <v>172.655</v>
      </c>
    </row>
    <row r="2233" spans="1:5" ht="13.5" thickBot="1">
      <c r="A2233" s="356"/>
      <c r="B2233" s="358"/>
      <c r="C2233" s="358"/>
      <c r="D2233" s="358"/>
      <c r="E2233" s="357"/>
    </row>
    <row r="2234" spans="1:5" ht="13.5" thickBot="1">
      <c r="A2234" s="57"/>
      <c r="B2234" s="356"/>
      <c r="C2234" s="357"/>
      <c r="D2234" s="60" t="s">
        <v>144</v>
      </c>
      <c r="E2234" s="61">
        <v>1725.51</v>
      </c>
    </row>
    <row r="2235" spans="1:5" ht="13.5" thickBot="1">
      <c r="A2235" s="356"/>
      <c r="B2235" s="358"/>
      <c r="C2235" s="358"/>
      <c r="D2235" s="358"/>
      <c r="E2235" s="357"/>
    </row>
    <row r="2236" spans="1:7" ht="13.5" thickBot="1">
      <c r="A2236" s="4"/>
      <c r="B2236" s="354" t="s">
        <v>530</v>
      </c>
      <c r="C2236" s="355"/>
      <c r="D2236" s="119" t="s">
        <v>200</v>
      </c>
      <c r="E2236" s="67">
        <v>1679.64</v>
      </c>
      <c r="F2236">
        <f>E2236/2.0074</f>
        <v>836.7241207532131</v>
      </c>
      <c r="G2236" s="144">
        <f>F2236*2.1117</f>
        <v>1766.91032579456</v>
      </c>
    </row>
    <row r="2237" spans="1:7" ht="13.5" thickBot="1">
      <c r="A2237" s="4" t="s">
        <v>153</v>
      </c>
      <c r="B2237" s="354"/>
      <c r="C2237" s="355"/>
      <c r="D2237" s="66" t="s">
        <v>154</v>
      </c>
      <c r="E2237" s="67">
        <v>3.61</v>
      </c>
      <c r="F2237">
        <f>E2237/2.0074</f>
        <v>1.7983461193583739</v>
      </c>
      <c r="G2237" s="144">
        <f>F2237*2.1117</f>
        <v>3.797567500249078</v>
      </c>
    </row>
    <row r="2238" spans="1:5" ht="13.5" thickBot="1">
      <c r="A2238" s="30"/>
      <c r="B2238" s="354"/>
      <c r="C2238" s="355"/>
      <c r="D2238" s="44" t="s">
        <v>155</v>
      </c>
      <c r="E2238" s="61">
        <f>SUM(E2236:E2237)</f>
        <v>1683.25</v>
      </c>
    </row>
    <row r="2239" spans="1:5" ht="13.5" thickBot="1">
      <c r="A2239" s="354"/>
      <c r="B2239" s="374"/>
      <c r="C2239" s="374"/>
      <c r="D2239" s="374"/>
      <c r="E2239" s="355"/>
    </row>
    <row r="2240" spans="1:5" ht="13.5" thickBot="1">
      <c r="A2240" s="70" t="s">
        <v>323</v>
      </c>
      <c r="B2240" s="354" t="s">
        <v>589</v>
      </c>
      <c r="C2240" s="374"/>
      <c r="D2240" s="374"/>
      <c r="E2240" s="355"/>
    </row>
    <row r="2241" spans="1:5" ht="13.5" thickBot="1">
      <c r="A2241" s="354"/>
      <c r="B2241" s="374"/>
      <c r="C2241" s="374"/>
      <c r="D2241" s="374"/>
      <c r="E2241" s="355"/>
    </row>
    <row r="2242" spans="1:5" ht="13.5" thickBot="1">
      <c r="A2242" s="4"/>
      <c r="B2242" s="354"/>
      <c r="C2242" s="355"/>
      <c r="D2242" s="66" t="s">
        <v>167</v>
      </c>
      <c r="E2242" s="67">
        <f>E2238*10%</f>
        <v>168.32500000000002</v>
      </c>
    </row>
    <row r="2243" spans="1:7" ht="13.5" thickBot="1">
      <c r="A2243" s="4"/>
      <c r="B2243" s="354"/>
      <c r="C2243" s="355"/>
      <c r="D2243" s="66" t="s">
        <v>160</v>
      </c>
      <c r="E2243" s="67">
        <v>17.37</v>
      </c>
      <c r="F2243">
        <f>E2243/2.0074</f>
        <v>8.652983959350404</v>
      </c>
      <c r="G2243" s="144">
        <f>F2243*2.1117</f>
        <v>18.27250622696025</v>
      </c>
    </row>
    <row r="2244" spans="1:5" ht="13.5" thickBot="1">
      <c r="A2244" s="50"/>
      <c r="B2244" s="354"/>
      <c r="C2244" s="355"/>
      <c r="D2244" s="44" t="s">
        <v>155</v>
      </c>
      <c r="E2244" s="132">
        <f>SUM(E2242:E2243)</f>
        <v>185.69500000000002</v>
      </c>
    </row>
    <row r="2245" spans="1:5" ht="13.5" thickBot="1">
      <c r="A2245" s="354"/>
      <c r="B2245" s="374"/>
      <c r="C2245" s="374"/>
      <c r="D2245" s="374"/>
      <c r="E2245" s="355"/>
    </row>
    <row r="2246" spans="1:5" ht="13.5" thickBot="1">
      <c r="A2246" s="4"/>
      <c r="B2246" s="354"/>
      <c r="C2246" s="355"/>
      <c r="D2246" s="13" t="s">
        <v>144</v>
      </c>
      <c r="E2246" s="61">
        <v>1868.95</v>
      </c>
    </row>
    <row r="2247" spans="1:5" ht="13.5" thickBot="1">
      <c r="A2247" s="354"/>
      <c r="B2247" s="374"/>
      <c r="C2247" s="374"/>
      <c r="D2247" s="374"/>
      <c r="E2247" s="355"/>
    </row>
    <row r="2248" spans="1:7" ht="13.5" thickBot="1">
      <c r="A2248" s="4"/>
      <c r="B2248" s="354" t="s">
        <v>531</v>
      </c>
      <c r="C2248" s="355"/>
      <c r="D2248" s="123" t="s">
        <v>201</v>
      </c>
      <c r="E2248" s="59">
        <v>1853.52</v>
      </c>
      <c r="F2248">
        <f>E2248/2.0074</f>
        <v>923.3436285742752</v>
      </c>
      <c r="G2248" s="144">
        <f>F2248*2.1117</f>
        <v>1949.8247404602969</v>
      </c>
    </row>
    <row r="2249" spans="1:7" ht="13.5" thickBot="1">
      <c r="A2249" s="4" t="s">
        <v>153</v>
      </c>
      <c r="B2249" s="354"/>
      <c r="C2249" s="355"/>
      <c r="D2249" s="66" t="s">
        <v>154</v>
      </c>
      <c r="E2249" s="59">
        <v>3.61</v>
      </c>
      <c r="F2249">
        <f>E2249/2.0074</f>
        <v>1.7983461193583739</v>
      </c>
      <c r="G2249" s="144">
        <f>F2249*2.1117</f>
        <v>3.797567500249078</v>
      </c>
    </row>
    <row r="2250" spans="1:5" ht="13.5" thickBot="1">
      <c r="A2250" s="4"/>
      <c r="B2250" s="354"/>
      <c r="C2250" s="355"/>
      <c r="D2250" s="44" t="s">
        <v>155</v>
      </c>
      <c r="E2250" s="61">
        <v>1857.13</v>
      </c>
    </row>
    <row r="2251" spans="1:5" ht="13.5" thickBot="1">
      <c r="A2251" s="354"/>
      <c r="B2251" s="374"/>
      <c r="C2251" s="374"/>
      <c r="D2251" s="374"/>
      <c r="E2251" s="355"/>
    </row>
    <row r="2252" spans="1:5" ht="13.5" thickBot="1">
      <c r="A2252" s="20" t="s">
        <v>323</v>
      </c>
      <c r="B2252" s="374" t="s">
        <v>590</v>
      </c>
      <c r="C2252" s="374"/>
      <c r="D2252" s="374"/>
      <c r="E2252" s="355"/>
    </row>
    <row r="2253" spans="1:5" ht="13.5" thickBot="1">
      <c r="A2253" s="354"/>
      <c r="B2253" s="374"/>
      <c r="C2253" s="374"/>
      <c r="D2253" s="374"/>
      <c r="E2253" s="355"/>
    </row>
    <row r="2254" spans="1:5" ht="13.5" thickBot="1">
      <c r="A2254" s="4"/>
      <c r="B2254" s="354"/>
      <c r="C2254" s="355"/>
      <c r="D2254" s="66" t="s">
        <v>167</v>
      </c>
      <c r="E2254" s="67">
        <v>185.71</v>
      </c>
    </row>
    <row r="2255" spans="1:7" ht="13.5" thickBot="1">
      <c r="A2255" s="20"/>
      <c r="B2255" s="354"/>
      <c r="C2255" s="355"/>
      <c r="D2255" s="124" t="s">
        <v>160</v>
      </c>
      <c r="E2255" s="125">
        <v>17.37</v>
      </c>
      <c r="F2255">
        <f>E2255/2.0074</f>
        <v>8.652983959350404</v>
      </c>
      <c r="G2255" s="144">
        <f>F2255*2.1117</f>
        <v>18.27250622696025</v>
      </c>
    </row>
    <row r="2256" spans="1:5" ht="13.5" thickBot="1">
      <c r="A2256" s="50"/>
      <c r="B2256" s="354"/>
      <c r="C2256" s="374"/>
      <c r="D2256" s="44" t="s">
        <v>155</v>
      </c>
      <c r="E2256" s="132">
        <f>SUM(E2254:E2255)</f>
        <v>203.08</v>
      </c>
    </row>
    <row r="2257" spans="1:5" ht="13.5" thickBot="1">
      <c r="A2257" s="354"/>
      <c r="B2257" s="374"/>
      <c r="C2257" s="374"/>
      <c r="D2257" s="374"/>
      <c r="E2257" s="355"/>
    </row>
    <row r="2258" spans="1:5" ht="13.5" thickBot="1">
      <c r="A2258" s="20"/>
      <c r="B2258" s="354"/>
      <c r="C2258" s="355"/>
      <c r="D2258" s="44" t="s">
        <v>144</v>
      </c>
      <c r="E2258" s="136">
        <v>2060.21</v>
      </c>
    </row>
    <row r="2259" spans="1:5" ht="13.5" thickBot="1">
      <c r="A2259" s="354"/>
      <c r="B2259" s="374"/>
      <c r="C2259" s="374"/>
      <c r="D2259" s="374"/>
      <c r="E2259" s="355"/>
    </row>
    <row r="2260" spans="1:5" ht="13.5" thickBot="1">
      <c r="A2260" s="371" t="s">
        <v>532</v>
      </c>
      <c r="B2260" s="372"/>
      <c r="C2260" s="372"/>
      <c r="D2260" s="372"/>
      <c r="E2260" s="373"/>
    </row>
    <row r="2261" spans="1:5" ht="13.5" thickBot="1">
      <c r="A2261" s="10" t="s">
        <v>100</v>
      </c>
      <c r="B2261" s="351" t="s">
        <v>101</v>
      </c>
      <c r="C2261" s="353"/>
      <c r="D2261" s="11" t="s">
        <v>102</v>
      </c>
      <c r="E2261" s="56" t="s">
        <v>103</v>
      </c>
    </row>
    <row r="2262" spans="1:7" ht="13.5" thickBot="1">
      <c r="A2262" s="20" t="s">
        <v>109</v>
      </c>
      <c r="B2262" s="354" t="s">
        <v>116</v>
      </c>
      <c r="C2262" s="355"/>
      <c r="D2262" s="126" t="s">
        <v>533</v>
      </c>
      <c r="E2262" s="137">
        <v>27.8</v>
      </c>
      <c r="F2262">
        <f>E2262/2.0074</f>
        <v>13.84875958951878</v>
      </c>
      <c r="G2262" s="144">
        <f>F2262*2.1117</f>
        <v>29.244425625186807</v>
      </c>
    </row>
    <row r="2263" spans="1:7" ht="13.5" thickBot="1">
      <c r="A2263" s="20"/>
      <c r="B2263" s="354"/>
      <c r="C2263" s="355"/>
      <c r="D2263" s="66" t="s">
        <v>154</v>
      </c>
      <c r="E2263" s="137">
        <v>3.61</v>
      </c>
      <c r="F2263">
        <f>E2263/2.0074</f>
        <v>1.7983461193583739</v>
      </c>
      <c r="G2263" s="144">
        <f>F2263*2.1117</f>
        <v>3.797567500249078</v>
      </c>
    </row>
    <row r="2264" spans="1:5" ht="13.5" thickBot="1">
      <c r="A2264" s="20"/>
      <c r="B2264" s="354"/>
      <c r="C2264" s="355"/>
      <c r="D2264" s="44" t="s">
        <v>155</v>
      </c>
      <c r="E2264" s="136">
        <v>31.41</v>
      </c>
    </row>
    <row r="2265" spans="1:5" ht="13.5" thickBot="1">
      <c r="A2265" s="354"/>
      <c r="B2265" s="374"/>
      <c r="C2265" s="374"/>
      <c r="D2265" s="374"/>
      <c r="E2265" s="355"/>
    </row>
    <row r="2266" spans="1:5" ht="13.5" thickBot="1">
      <c r="A2266" s="20" t="s">
        <v>323</v>
      </c>
      <c r="B2266" s="354" t="s">
        <v>557</v>
      </c>
      <c r="C2266" s="374"/>
      <c r="D2266" s="374"/>
      <c r="E2266" s="355"/>
    </row>
    <row r="2267" spans="1:5" ht="13.5" thickBot="1">
      <c r="A2267" s="354"/>
      <c r="B2267" s="374"/>
      <c r="C2267" s="374"/>
      <c r="D2267" s="374"/>
      <c r="E2267" s="355"/>
    </row>
    <row r="2268" spans="1:5" ht="13.5" thickBot="1">
      <c r="A2268" s="20"/>
      <c r="B2268" s="354"/>
      <c r="C2268" s="374"/>
      <c r="D2268" s="124" t="s">
        <v>167</v>
      </c>
      <c r="E2268" s="139">
        <v>3.14</v>
      </c>
    </row>
    <row r="2269" spans="1:7" ht="13.5" thickBot="1">
      <c r="A2269" s="20"/>
      <c r="B2269" s="354"/>
      <c r="C2269" s="355"/>
      <c r="D2269" s="124" t="s">
        <v>160</v>
      </c>
      <c r="E2269" s="139">
        <v>5.21</v>
      </c>
      <c r="F2269">
        <f>E2269/2.0074</f>
        <v>2.595397030985354</v>
      </c>
      <c r="G2269" s="144">
        <f>F2269*2.1117</f>
        <v>5.480699910331772</v>
      </c>
    </row>
    <row r="2270" spans="1:5" ht="13.5" thickBot="1">
      <c r="A2270" s="50"/>
      <c r="B2270" s="354"/>
      <c r="C2270" s="355"/>
      <c r="D2270" s="44" t="s">
        <v>155</v>
      </c>
      <c r="E2270" s="138">
        <f>SUM(E2268:E2269)</f>
        <v>8.35</v>
      </c>
    </row>
    <row r="2271" spans="1:5" ht="13.5" thickBot="1">
      <c r="A2271" s="354"/>
      <c r="B2271" s="374"/>
      <c r="C2271" s="374"/>
      <c r="D2271" s="374"/>
      <c r="E2271" s="355"/>
    </row>
    <row r="2272" spans="1:5" ht="13.5" thickBot="1">
      <c r="A2272" s="20"/>
      <c r="B2272" s="354"/>
      <c r="C2272" s="355"/>
      <c r="D2272" s="44" t="s">
        <v>144</v>
      </c>
      <c r="E2272" s="140">
        <v>39.76</v>
      </c>
    </row>
    <row r="2273" spans="1:5" ht="13.5" thickBot="1">
      <c r="A2273" s="354"/>
      <c r="B2273" s="374"/>
      <c r="C2273" s="374"/>
      <c r="D2273" s="374"/>
      <c r="E2273" s="355"/>
    </row>
    <row r="2274" spans="1:5" ht="13.5" thickBot="1">
      <c r="A2274" s="20" t="s">
        <v>109</v>
      </c>
      <c r="B2274" s="354" t="s">
        <v>107</v>
      </c>
      <c r="C2274" s="355"/>
      <c r="D2274" s="126" t="s">
        <v>534</v>
      </c>
      <c r="E2274" s="127"/>
    </row>
    <row r="2275" spans="1:5" ht="20.25" customHeight="1" thickBot="1">
      <c r="A2275" s="378" t="s">
        <v>597</v>
      </c>
      <c r="B2275" s="379"/>
      <c r="C2275" s="379"/>
      <c r="D2275" s="379"/>
      <c r="E2275" s="380"/>
    </row>
    <row r="2276" spans="1:5" ht="13.5" thickBot="1">
      <c r="A2276" s="354"/>
      <c r="B2276" s="374"/>
      <c r="C2276" s="374"/>
      <c r="D2276" s="374"/>
      <c r="E2276" s="355"/>
    </row>
    <row r="2277" spans="1:5" ht="13.5" thickBot="1">
      <c r="A2277" s="128"/>
      <c r="B2277" s="354" t="s">
        <v>357</v>
      </c>
      <c r="C2277" s="355"/>
      <c r="D2277" s="66" t="s">
        <v>535</v>
      </c>
      <c r="E2277" s="129"/>
    </row>
    <row r="2278" spans="1:5" ht="12.75">
      <c r="A2278" s="381" t="s">
        <v>536</v>
      </c>
      <c r="B2278" s="382"/>
      <c r="C2278" s="382"/>
      <c r="D2278" s="382"/>
      <c r="E2278" s="383"/>
    </row>
    <row r="2279" spans="1:5" ht="22.5" customHeight="1" thickBot="1">
      <c r="A2279" s="384"/>
      <c r="B2279" s="385"/>
      <c r="C2279" s="385"/>
      <c r="D2279" s="385"/>
      <c r="E2279" s="386"/>
    </row>
    <row r="2280" spans="1:5" ht="13.5" thickBot="1">
      <c r="A2280" s="354"/>
      <c r="B2280" s="374"/>
      <c r="C2280" s="374"/>
      <c r="D2280" s="374"/>
      <c r="E2280" s="355"/>
    </row>
    <row r="2281" spans="1:7" ht="13.5" thickBot="1">
      <c r="A2281" s="17" t="s">
        <v>111</v>
      </c>
      <c r="B2281" s="354"/>
      <c r="C2281" s="355"/>
      <c r="D2281" s="126" t="s">
        <v>537</v>
      </c>
      <c r="E2281" s="137">
        <v>10.44</v>
      </c>
      <c r="F2281">
        <f>E2281/2.0074</f>
        <v>5.200757198366045</v>
      </c>
      <c r="G2281" s="144">
        <f>F2281*2.1117</f>
        <v>10.982438975789576</v>
      </c>
    </row>
    <row r="2282" spans="1:7" ht="13.5" thickBot="1">
      <c r="A2282" s="20"/>
      <c r="B2282" s="354"/>
      <c r="C2282" s="355"/>
      <c r="D2282" s="66" t="s">
        <v>154</v>
      </c>
      <c r="E2282" s="137">
        <v>3.61</v>
      </c>
      <c r="F2282">
        <f>E2282/2.0074</f>
        <v>1.7983461193583739</v>
      </c>
      <c r="G2282" s="144">
        <f>F2282*2.1117</f>
        <v>3.797567500249078</v>
      </c>
    </row>
    <row r="2283" spans="1:5" ht="13.5" thickBot="1">
      <c r="A2283" s="20"/>
      <c r="B2283" s="354"/>
      <c r="C2283" s="355"/>
      <c r="D2283" s="44" t="s">
        <v>155</v>
      </c>
      <c r="E2283" s="136">
        <v>14.05</v>
      </c>
    </row>
    <row r="2284" spans="1:5" ht="13.5" thickBot="1">
      <c r="A2284" s="354"/>
      <c r="B2284" s="374"/>
      <c r="C2284" s="374"/>
      <c r="D2284" s="374"/>
      <c r="E2284" s="355"/>
    </row>
    <row r="2285" spans="1:5" ht="13.5" thickBot="1">
      <c r="A2285" s="20" t="s">
        <v>323</v>
      </c>
      <c r="B2285" s="354" t="s">
        <v>391</v>
      </c>
      <c r="C2285" s="374"/>
      <c r="D2285" s="374"/>
      <c r="E2285" s="355"/>
    </row>
    <row r="2286" spans="1:5" ht="13.5" thickBot="1">
      <c r="A2286" s="354"/>
      <c r="B2286" s="374"/>
      <c r="C2286" s="374"/>
      <c r="D2286" s="374"/>
      <c r="E2286" s="355"/>
    </row>
    <row r="2287" spans="1:5" ht="13.5" thickBot="1">
      <c r="A2287" s="20"/>
      <c r="B2287" s="354"/>
      <c r="C2287" s="355"/>
      <c r="D2287" s="124" t="s">
        <v>167</v>
      </c>
      <c r="E2287" s="139">
        <v>1.41</v>
      </c>
    </row>
    <row r="2288" spans="1:7" ht="13.5" thickBot="1">
      <c r="A2288" s="20"/>
      <c r="B2288" s="354"/>
      <c r="C2288" s="355"/>
      <c r="D2288" s="124" t="s">
        <v>160</v>
      </c>
      <c r="E2288" s="139">
        <v>6.93</v>
      </c>
      <c r="F2288">
        <f>E2288/2.0074</f>
        <v>3.4522267609843578</v>
      </c>
      <c r="G2288" s="144">
        <f>F2288*2.1117</f>
        <v>7.290067251170668</v>
      </c>
    </row>
    <row r="2289" spans="1:5" ht="13.5" thickBot="1">
      <c r="A2289" s="50"/>
      <c r="B2289" s="354"/>
      <c r="C2289" s="355"/>
      <c r="D2289" s="44" t="s">
        <v>155</v>
      </c>
      <c r="E2289" s="138">
        <f>SUM(E2287:E2288)</f>
        <v>8.34</v>
      </c>
    </row>
    <row r="2290" spans="1:5" ht="13.5" thickBot="1">
      <c r="A2290" s="354"/>
      <c r="B2290" s="374"/>
      <c r="C2290" s="374"/>
      <c r="D2290" s="374"/>
      <c r="E2290" s="355"/>
    </row>
    <row r="2291" spans="1:5" ht="13.5" thickBot="1">
      <c r="A2291" s="20"/>
      <c r="B2291" s="354"/>
      <c r="C2291" s="355"/>
      <c r="D2291" s="44" t="s">
        <v>144</v>
      </c>
      <c r="E2291" s="136">
        <v>22.39</v>
      </c>
    </row>
    <row r="2292" spans="1:5" ht="13.5" thickBot="1">
      <c r="A2292" s="354"/>
      <c r="B2292" s="374"/>
      <c r="C2292" s="374"/>
      <c r="D2292" s="374"/>
      <c r="E2292" s="355"/>
    </row>
    <row r="2293" spans="1:5" ht="13.5" thickBot="1">
      <c r="A2293" s="371" t="s">
        <v>538</v>
      </c>
      <c r="B2293" s="372"/>
      <c r="C2293" s="372"/>
      <c r="D2293" s="372"/>
      <c r="E2293" s="373"/>
    </row>
    <row r="2294" spans="1:5" ht="13.5" thickBot="1">
      <c r="A2294" s="10" t="s">
        <v>100</v>
      </c>
      <c r="B2294" s="351" t="s">
        <v>101</v>
      </c>
      <c r="C2294" s="353"/>
      <c r="D2294" s="11" t="s">
        <v>102</v>
      </c>
      <c r="E2294" s="56" t="s">
        <v>103</v>
      </c>
    </row>
    <row r="2295" spans="1:5" ht="13.5" thickBot="1">
      <c r="A2295" s="17" t="s">
        <v>113</v>
      </c>
      <c r="B2295" s="354"/>
      <c r="C2295" s="355"/>
      <c r="D2295" s="126" t="s">
        <v>539</v>
      </c>
      <c r="E2295" s="130"/>
    </row>
    <row r="2296" spans="1:7" ht="13.5" thickBot="1">
      <c r="A2296" s="20"/>
      <c r="B2296" s="354" t="s">
        <v>116</v>
      </c>
      <c r="C2296" s="355"/>
      <c r="D2296" s="131" t="s">
        <v>540</v>
      </c>
      <c r="E2296" s="139">
        <v>670.28</v>
      </c>
      <c r="F2296">
        <f>E2296/2.0074</f>
        <v>333.90455315333264</v>
      </c>
      <c r="G2296" s="144">
        <f>F2296*2.1117</f>
        <v>705.1062448938925</v>
      </c>
    </row>
    <row r="2297" spans="1:7" ht="13.5" thickBot="1">
      <c r="A2297" s="20"/>
      <c r="B2297" s="354"/>
      <c r="C2297" s="355"/>
      <c r="D2297" s="124" t="s">
        <v>154</v>
      </c>
      <c r="E2297" s="139">
        <v>3.61</v>
      </c>
      <c r="F2297">
        <f>E2297/2.0074</f>
        <v>1.7983461193583739</v>
      </c>
      <c r="G2297" s="144">
        <f>F2297*2.1117</f>
        <v>3.797567500249078</v>
      </c>
    </row>
    <row r="2298" spans="1:5" ht="13.5" thickBot="1">
      <c r="A2298" s="20"/>
      <c r="B2298" s="354"/>
      <c r="C2298" s="355"/>
      <c r="D2298" s="44" t="s">
        <v>155</v>
      </c>
      <c r="E2298" s="136">
        <v>673.89</v>
      </c>
    </row>
    <row r="2299" spans="1:5" ht="13.5" thickBot="1">
      <c r="A2299" s="354"/>
      <c r="B2299" s="374"/>
      <c r="C2299" s="374"/>
      <c r="D2299" s="374"/>
      <c r="E2299" s="355"/>
    </row>
    <row r="2300" spans="1:5" ht="13.5" thickBot="1">
      <c r="A2300" s="20" t="s">
        <v>323</v>
      </c>
      <c r="B2300" s="354" t="s">
        <v>598</v>
      </c>
      <c r="C2300" s="374"/>
      <c r="D2300" s="374"/>
      <c r="E2300" s="355"/>
    </row>
    <row r="2301" spans="1:5" ht="13.5" thickBot="1">
      <c r="A2301" s="354"/>
      <c r="B2301" s="374"/>
      <c r="C2301" s="374"/>
      <c r="D2301" s="374"/>
      <c r="E2301" s="355"/>
    </row>
    <row r="2302" spans="1:5" ht="13.5" thickBot="1">
      <c r="A2302" s="20"/>
      <c r="B2302" s="354"/>
      <c r="C2302" s="355"/>
      <c r="D2302" s="124" t="s">
        <v>167</v>
      </c>
      <c r="E2302" s="139">
        <v>67.39</v>
      </c>
    </row>
    <row r="2303" spans="1:7" ht="13.5" thickBot="1">
      <c r="A2303" s="20"/>
      <c r="B2303" s="354"/>
      <c r="C2303" s="355"/>
      <c r="D2303" s="124" t="s">
        <v>160</v>
      </c>
      <c r="E2303" s="139">
        <v>17.37</v>
      </c>
      <c r="F2303">
        <f>E2303/2.0074</f>
        <v>8.652983959350404</v>
      </c>
      <c r="G2303" s="144">
        <f>F2303*2.1117</f>
        <v>18.27250622696025</v>
      </c>
    </row>
    <row r="2304" spans="1:5" ht="13.5" thickBot="1">
      <c r="A2304" s="50"/>
      <c r="B2304" s="354"/>
      <c r="C2304" s="355"/>
      <c r="D2304" s="44" t="s">
        <v>155</v>
      </c>
      <c r="E2304" s="138">
        <f>SUM(E2302:E2303)</f>
        <v>84.76</v>
      </c>
    </row>
    <row r="2305" spans="1:5" ht="13.5" thickBot="1">
      <c r="A2305" s="354"/>
      <c r="B2305" s="374"/>
      <c r="C2305" s="374"/>
      <c r="D2305" s="374"/>
      <c r="E2305" s="355"/>
    </row>
    <row r="2306" spans="1:5" ht="13.5" thickBot="1">
      <c r="A2306" s="20"/>
      <c r="B2306" s="354"/>
      <c r="C2306" s="355"/>
      <c r="D2306" s="89" t="s">
        <v>144</v>
      </c>
      <c r="E2306" s="140">
        <v>758.65</v>
      </c>
    </row>
    <row r="2307" spans="1:5" ht="13.5" thickBot="1">
      <c r="A2307" s="354"/>
      <c r="B2307" s="374"/>
      <c r="C2307" s="374"/>
      <c r="D2307" s="374"/>
      <c r="E2307" s="355"/>
    </row>
    <row r="2308" spans="1:7" ht="13.5" thickBot="1">
      <c r="A2308" s="20"/>
      <c r="B2308" s="354" t="s">
        <v>107</v>
      </c>
      <c r="C2308" s="355"/>
      <c r="D2308" s="131" t="s">
        <v>541</v>
      </c>
      <c r="E2308" s="139">
        <v>10.44</v>
      </c>
      <c r="F2308">
        <f>E2308/2.0074</f>
        <v>5.200757198366045</v>
      </c>
      <c r="G2308" s="144">
        <f>F2308*2.1117</f>
        <v>10.982438975789576</v>
      </c>
    </row>
    <row r="2309" spans="1:5" ht="13.5" thickBot="1">
      <c r="A2309" s="354"/>
      <c r="B2309" s="374"/>
      <c r="C2309" s="374"/>
      <c r="D2309" s="374"/>
      <c r="E2309" s="355"/>
    </row>
    <row r="2310" spans="1:5" ht="13.5" thickBot="1">
      <c r="A2310" s="20" t="s">
        <v>323</v>
      </c>
      <c r="B2310" s="374" t="s">
        <v>598</v>
      </c>
      <c r="C2310" s="374"/>
      <c r="D2310" s="374"/>
      <c r="E2310" s="355"/>
    </row>
    <row r="2311" spans="1:5" ht="13.5" thickBot="1">
      <c r="A2311" s="354"/>
      <c r="B2311" s="374"/>
      <c r="C2311" s="374"/>
      <c r="D2311" s="374"/>
      <c r="E2311" s="355"/>
    </row>
    <row r="2312" spans="1:5" ht="13.5" thickBot="1">
      <c r="A2312" s="20"/>
      <c r="B2312" s="354"/>
      <c r="C2312" s="355"/>
      <c r="D2312" s="124" t="s">
        <v>167</v>
      </c>
      <c r="E2312" s="139">
        <v>1.04</v>
      </c>
    </row>
    <row r="2313" spans="1:5" ht="13.5" thickBot="1">
      <c r="A2313" s="354"/>
      <c r="B2313" s="374"/>
      <c r="C2313" s="374"/>
      <c r="D2313" s="374"/>
      <c r="E2313" s="355"/>
    </row>
    <row r="2314" spans="1:5" ht="13.5" thickBot="1">
      <c r="A2314" s="20"/>
      <c r="B2314" s="354"/>
      <c r="C2314" s="355"/>
      <c r="D2314" s="44" t="s">
        <v>144</v>
      </c>
      <c r="E2314" s="136">
        <v>11.48</v>
      </c>
    </row>
    <row r="2315" spans="1:5" ht="13.5" thickBot="1">
      <c r="A2315" s="354"/>
      <c r="B2315" s="374"/>
      <c r="C2315" s="374"/>
      <c r="D2315" s="374"/>
      <c r="E2315" s="355"/>
    </row>
    <row r="2316" spans="1:7" ht="13.5" thickBot="1">
      <c r="A2316" s="20"/>
      <c r="B2316" s="354" t="s">
        <v>357</v>
      </c>
      <c r="C2316" s="355"/>
      <c r="D2316" s="131" t="s">
        <v>542</v>
      </c>
      <c r="E2316" s="137">
        <v>21.72</v>
      </c>
      <c r="F2316">
        <f>E2316/2.0074</f>
        <v>10.819966125336254</v>
      </c>
      <c r="G2316" s="144">
        <f>F2316*2.1117</f>
        <v>22.848522466872566</v>
      </c>
    </row>
    <row r="2317" spans="1:7" ht="13.5" thickBot="1">
      <c r="A2317" s="20"/>
      <c r="B2317" s="354"/>
      <c r="C2317" s="355"/>
      <c r="D2317" s="124" t="s">
        <v>154</v>
      </c>
      <c r="E2317" s="139">
        <v>3.61</v>
      </c>
      <c r="F2317">
        <f>E2317/2.0074</f>
        <v>1.7983461193583739</v>
      </c>
      <c r="G2317" s="144">
        <f>F2317*2.1117</f>
        <v>3.797567500249078</v>
      </c>
    </row>
    <row r="2318" spans="1:5" ht="13.5" thickBot="1">
      <c r="A2318" s="50"/>
      <c r="B2318" s="354"/>
      <c r="C2318" s="355"/>
      <c r="D2318" s="40" t="s">
        <v>155</v>
      </c>
      <c r="E2318" s="107">
        <v>25.33</v>
      </c>
    </row>
    <row r="2319" spans="1:5" ht="13.5" thickBot="1">
      <c r="A2319" s="354"/>
      <c r="B2319" s="374"/>
      <c r="C2319" s="374"/>
      <c r="D2319" s="374"/>
      <c r="E2319" s="355"/>
    </row>
    <row r="2320" spans="1:5" ht="13.5" thickBot="1">
      <c r="A2320" s="20" t="s">
        <v>323</v>
      </c>
      <c r="B2320" s="354" t="s">
        <v>396</v>
      </c>
      <c r="C2320" s="374"/>
      <c r="D2320" s="374"/>
      <c r="E2320" s="355"/>
    </row>
    <row r="2321" spans="1:5" ht="13.5" thickBot="1">
      <c r="A2321" s="354"/>
      <c r="B2321" s="374"/>
      <c r="C2321" s="374"/>
      <c r="D2321" s="374"/>
      <c r="E2321" s="355"/>
    </row>
    <row r="2322" spans="1:5" ht="13.5" thickBot="1">
      <c r="A2322" s="20"/>
      <c r="B2322" s="354"/>
      <c r="C2322" s="355"/>
      <c r="D2322" s="124" t="s">
        <v>167</v>
      </c>
      <c r="E2322" s="139">
        <v>2.53</v>
      </c>
    </row>
    <row r="2323" spans="1:5" ht="13.5" thickBot="1">
      <c r="A2323" s="354"/>
      <c r="B2323" s="374"/>
      <c r="C2323" s="374"/>
      <c r="D2323" s="374"/>
      <c r="E2323" s="355"/>
    </row>
    <row r="2324" spans="1:5" ht="13.5" thickBot="1">
      <c r="A2324" s="20"/>
      <c r="B2324" s="354"/>
      <c r="C2324" s="355"/>
      <c r="D2324" s="44" t="s">
        <v>144</v>
      </c>
      <c r="E2324" s="136">
        <v>27.86</v>
      </c>
    </row>
    <row r="2325" spans="1:5" ht="13.5" thickBot="1">
      <c r="A2325" s="354"/>
      <c r="B2325" s="374"/>
      <c r="C2325" s="374"/>
      <c r="D2325" s="374"/>
      <c r="E2325" s="355"/>
    </row>
    <row r="2326" spans="1:7" ht="13.5" thickBot="1">
      <c r="A2326" s="78"/>
      <c r="B2326" s="356" t="s">
        <v>256</v>
      </c>
      <c r="C2326" s="357"/>
      <c r="D2326" s="91" t="s">
        <v>543</v>
      </c>
      <c r="E2326" s="139">
        <v>21.72</v>
      </c>
      <c r="F2326">
        <f>E2326/2.0074</f>
        <v>10.819966125336254</v>
      </c>
      <c r="G2326" s="144">
        <f>F2326*2.1117</f>
        <v>22.848522466872566</v>
      </c>
    </row>
    <row r="2327" spans="1:7" ht="13.5" thickBot="1">
      <c r="A2327" s="78"/>
      <c r="B2327" s="356"/>
      <c r="C2327" s="357"/>
      <c r="D2327" s="124" t="s">
        <v>154</v>
      </c>
      <c r="E2327" s="139">
        <v>3.61</v>
      </c>
      <c r="F2327">
        <f>E2327/2.0074</f>
        <v>1.7983461193583739</v>
      </c>
      <c r="G2327" s="144">
        <f>F2327*2.1117</f>
        <v>3.797567500249078</v>
      </c>
    </row>
    <row r="2328" spans="1:5" ht="13.5" thickBot="1">
      <c r="A2328" s="78"/>
      <c r="B2328" s="356"/>
      <c r="C2328" s="357"/>
      <c r="D2328" s="89" t="s">
        <v>155</v>
      </c>
      <c r="E2328" s="136">
        <v>25.33</v>
      </c>
    </row>
    <row r="2329" spans="1:5" ht="13.5" thickBot="1">
      <c r="A2329" s="356"/>
      <c r="B2329" s="358"/>
      <c r="C2329" s="358"/>
      <c r="D2329" s="358"/>
      <c r="E2329" s="357"/>
    </row>
    <row r="2330" spans="1:5" ht="13.5" thickBot="1">
      <c r="A2330" s="78" t="s">
        <v>323</v>
      </c>
      <c r="B2330" s="356" t="s">
        <v>396</v>
      </c>
      <c r="C2330" s="358"/>
      <c r="D2330" s="358"/>
      <c r="E2330" s="357"/>
    </row>
    <row r="2331" spans="1:5" ht="13.5" thickBot="1">
      <c r="A2331" s="356"/>
      <c r="B2331" s="358"/>
      <c r="C2331" s="358"/>
      <c r="D2331" s="358"/>
      <c r="E2331" s="357"/>
    </row>
    <row r="2332" spans="1:5" ht="13.5" thickBot="1">
      <c r="A2332" s="78"/>
      <c r="B2332" s="356"/>
      <c r="C2332" s="357"/>
      <c r="D2332" s="124" t="s">
        <v>167</v>
      </c>
      <c r="E2332" s="139">
        <v>2.53</v>
      </c>
    </row>
    <row r="2333" spans="1:5" ht="13.5" thickBot="1">
      <c r="A2333" s="356"/>
      <c r="B2333" s="358"/>
      <c r="C2333" s="358"/>
      <c r="D2333" s="358"/>
      <c r="E2333" s="357"/>
    </row>
    <row r="2334" spans="1:5" ht="13.5" thickBot="1">
      <c r="A2334" s="20"/>
      <c r="B2334" s="354"/>
      <c r="C2334" s="355"/>
      <c r="D2334" s="13" t="s">
        <v>144</v>
      </c>
      <c r="E2334" s="140">
        <v>27.86</v>
      </c>
    </row>
    <row r="2335" spans="1:5" ht="13.5" thickBot="1">
      <c r="A2335" s="354"/>
      <c r="B2335" s="374"/>
      <c r="C2335" s="374"/>
      <c r="D2335" s="374"/>
      <c r="E2335" s="355"/>
    </row>
    <row r="2336" spans="1:7" ht="13.5" thickBot="1">
      <c r="A2336" s="17"/>
      <c r="B2336" s="354" t="s">
        <v>324</v>
      </c>
      <c r="C2336" s="355"/>
      <c r="D2336" s="131" t="s">
        <v>544</v>
      </c>
      <c r="E2336" s="139">
        <v>10.44</v>
      </c>
      <c r="F2336">
        <f>E2336/2.0074</f>
        <v>5.200757198366045</v>
      </c>
      <c r="G2336" s="144">
        <f>F2336*2.1117</f>
        <v>10.982438975789576</v>
      </c>
    </row>
    <row r="2337" spans="1:7" ht="13.5" thickBot="1">
      <c r="A2337" s="20"/>
      <c r="B2337" s="354"/>
      <c r="C2337" s="355"/>
      <c r="D2337" s="124" t="s">
        <v>154</v>
      </c>
      <c r="E2337" s="139">
        <v>3.61</v>
      </c>
      <c r="F2337">
        <f>E2337/2.0074</f>
        <v>1.7983461193583739</v>
      </c>
      <c r="G2337" s="144">
        <f>F2337*2.1117</f>
        <v>3.797567500249078</v>
      </c>
    </row>
    <row r="2338" spans="1:5" ht="13.5" thickBot="1">
      <c r="A2338" s="20"/>
      <c r="B2338" s="354"/>
      <c r="C2338" s="355"/>
      <c r="D2338" s="89" t="s">
        <v>155</v>
      </c>
      <c r="E2338" s="136">
        <v>14.05</v>
      </c>
    </row>
    <row r="2339" spans="1:5" ht="13.5" thickBot="1">
      <c r="A2339" s="354"/>
      <c r="B2339" s="374"/>
      <c r="C2339" s="374"/>
      <c r="D2339" s="374"/>
      <c r="E2339" s="355"/>
    </row>
    <row r="2340" spans="1:5" ht="13.5" thickBot="1">
      <c r="A2340" s="20" t="s">
        <v>323</v>
      </c>
      <c r="B2340" s="354" t="s">
        <v>391</v>
      </c>
      <c r="C2340" s="374"/>
      <c r="D2340" s="374"/>
      <c r="E2340" s="355"/>
    </row>
    <row r="2341" spans="1:5" ht="13.5" thickBot="1">
      <c r="A2341" s="354"/>
      <c r="B2341" s="374"/>
      <c r="C2341" s="374"/>
      <c r="D2341" s="374"/>
      <c r="E2341" s="355"/>
    </row>
    <row r="2342" spans="1:5" ht="13.5" thickBot="1">
      <c r="A2342" s="20"/>
      <c r="B2342" s="354"/>
      <c r="C2342" s="355"/>
      <c r="D2342" s="124" t="s">
        <v>167</v>
      </c>
      <c r="E2342" s="139">
        <v>1.41</v>
      </c>
    </row>
    <row r="2343" spans="1:5" ht="13.5" thickBot="1">
      <c r="A2343" s="354"/>
      <c r="B2343" s="374"/>
      <c r="C2343" s="374"/>
      <c r="D2343" s="374"/>
      <c r="E2343" s="355"/>
    </row>
    <row r="2344" spans="1:5" ht="13.5" thickBot="1">
      <c r="A2344" s="20"/>
      <c r="B2344" s="354"/>
      <c r="C2344" s="355"/>
      <c r="D2344" s="44" t="s">
        <v>144</v>
      </c>
      <c r="E2344" s="136">
        <v>15.46</v>
      </c>
    </row>
    <row r="2345" spans="1:5" ht="13.5" thickBot="1">
      <c r="A2345" s="354"/>
      <c r="B2345" s="374"/>
      <c r="C2345" s="374"/>
      <c r="D2345" s="374"/>
      <c r="E2345" s="355"/>
    </row>
    <row r="2346" spans="1:5" ht="13.5" thickBot="1">
      <c r="A2346" s="354"/>
      <c r="B2346" s="374"/>
      <c r="C2346" s="374"/>
      <c r="D2346" s="374"/>
      <c r="E2346" s="355"/>
    </row>
    <row r="2347" spans="1:5" ht="12.75">
      <c r="A2347" s="359" t="s">
        <v>545</v>
      </c>
      <c r="B2347" s="360"/>
      <c r="C2347" s="360"/>
      <c r="D2347" s="360"/>
      <c r="E2347" s="361"/>
    </row>
    <row r="2348" spans="1:5" ht="13.5" thickBot="1">
      <c r="A2348" s="365"/>
      <c r="B2348" s="366"/>
      <c r="C2348" s="366"/>
      <c r="D2348" s="366"/>
      <c r="E2348" s="367"/>
    </row>
    <row r="2349" spans="1:5" ht="13.5" thickBot="1">
      <c r="A2349" s="354"/>
      <c r="B2349" s="374"/>
      <c r="C2349" s="374"/>
      <c r="D2349" s="374"/>
      <c r="E2349" s="355"/>
    </row>
    <row r="2350" spans="1:5" ht="13.5" thickBot="1">
      <c r="A2350" s="17" t="s">
        <v>115</v>
      </c>
      <c r="B2350" s="354"/>
      <c r="C2350" s="355"/>
      <c r="D2350" s="126" t="s">
        <v>546</v>
      </c>
      <c r="E2350" s="127"/>
    </row>
    <row r="2351" spans="1:5" ht="13.5" thickBot="1">
      <c r="A2351" s="378" t="s">
        <v>599</v>
      </c>
      <c r="B2351" s="379"/>
      <c r="C2351" s="379"/>
      <c r="D2351" s="379"/>
      <c r="E2351" s="380"/>
    </row>
    <row r="2352" spans="1:5" ht="13.5" thickBot="1">
      <c r="A2352" s="354"/>
      <c r="B2352" s="374"/>
      <c r="C2352" s="374"/>
      <c r="D2352" s="374"/>
      <c r="E2352" s="355"/>
    </row>
    <row r="2353" spans="1:7" ht="13.5" thickBot="1">
      <c r="A2353" s="17" t="s">
        <v>121</v>
      </c>
      <c r="B2353" s="354"/>
      <c r="C2353" s="355"/>
      <c r="D2353" s="131" t="s">
        <v>547</v>
      </c>
      <c r="E2353" s="139">
        <v>223.12</v>
      </c>
      <c r="F2353">
        <f>E2353/2.0074</f>
        <v>111.14874962638238</v>
      </c>
      <c r="G2353" s="144">
        <f>F2353*2.1117</f>
        <v>234.71281458603167</v>
      </c>
    </row>
    <row r="2354" spans="1:7" ht="13.5" thickBot="1">
      <c r="A2354" s="20"/>
      <c r="B2354" s="354"/>
      <c r="C2354" s="355"/>
      <c r="D2354" s="124" t="s">
        <v>154</v>
      </c>
      <c r="E2354" s="139">
        <v>3.61</v>
      </c>
      <c r="F2354">
        <f>E2354/2.0074</f>
        <v>1.7983461193583739</v>
      </c>
      <c r="G2354" s="144">
        <f>F2354*2.1117</f>
        <v>3.797567500249078</v>
      </c>
    </row>
    <row r="2355" spans="1:5" ht="13.5" thickBot="1">
      <c r="A2355" s="20"/>
      <c r="B2355" s="354"/>
      <c r="C2355" s="355"/>
      <c r="D2355" s="44" t="s">
        <v>155</v>
      </c>
      <c r="E2355" s="136">
        <v>226.73</v>
      </c>
    </row>
    <row r="2356" spans="1:5" ht="13.5" thickBot="1">
      <c r="A2356" s="354"/>
      <c r="B2356" s="374"/>
      <c r="C2356" s="374"/>
      <c r="D2356" s="374"/>
      <c r="E2356" s="355"/>
    </row>
    <row r="2357" spans="1:5" ht="13.5" thickBot="1">
      <c r="A2357" s="20" t="s">
        <v>323</v>
      </c>
      <c r="B2357" s="354" t="s">
        <v>600</v>
      </c>
      <c r="C2357" s="374"/>
      <c r="D2357" s="374"/>
      <c r="E2357" s="355"/>
    </row>
    <row r="2358" spans="1:5" ht="13.5" thickBot="1">
      <c r="A2358" s="354"/>
      <c r="B2358" s="374"/>
      <c r="C2358" s="374"/>
      <c r="D2358" s="374"/>
      <c r="E2358" s="355"/>
    </row>
    <row r="2359" spans="1:5" ht="13.5" thickBot="1">
      <c r="A2359" s="20"/>
      <c r="B2359" s="354"/>
      <c r="C2359" s="355"/>
      <c r="D2359" s="124" t="s">
        <v>167</v>
      </c>
      <c r="E2359" s="139">
        <v>22.67</v>
      </c>
    </row>
    <row r="2360" spans="1:7" ht="13.5" thickBot="1">
      <c r="A2360" s="20"/>
      <c r="B2360" s="354"/>
      <c r="C2360" s="355"/>
      <c r="D2360" s="124" t="s">
        <v>548</v>
      </c>
      <c r="E2360" s="139">
        <v>6.93</v>
      </c>
      <c r="F2360">
        <f>E2360/2.0074</f>
        <v>3.4522267609843578</v>
      </c>
      <c r="G2360" s="144">
        <f>F2360*2.1117</f>
        <v>7.290067251170668</v>
      </c>
    </row>
    <row r="2361" spans="1:5" ht="13.5" thickBot="1">
      <c r="A2361" s="50"/>
      <c r="B2361" s="354"/>
      <c r="C2361" s="355"/>
      <c r="D2361" s="44" t="s">
        <v>155</v>
      </c>
      <c r="E2361" s="138">
        <f>SUM(E2359:E2360)</f>
        <v>29.6</v>
      </c>
    </row>
    <row r="2362" spans="1:5" ht="13.5" thickBot="1">
      <c r="A2362" s="354"/>
      <c r="B2362" s="374"/>
      <c r="C2362" s="374"/>
      <c r="D2362" s="374"/>
      <c r="E2362" s="355"/>
    </row>
    <row r="2363" spans="1:5" ht="13.5" thickBot="1">
      <c r="A2363" s="20"/>
      <c r="B2363" s="354"/>
      <c r="C2363" s="355"/>
      <c r="D2363" s="44" t="s">
        <v>144</v>
      </c>
      <c r="E2363" s="136">
        <v>256.33</v>
      </c>
    </row>
    <row r="2364" spans="1:5" ht="13.5" thickBot="1">
      <c r="A2364" s="354"/>
      <c r="B2364" s="374"/>
      <c r="C2364" s="374"/>
      <c r="D2364" s="374"/>
      <c r="E2364" s="355"/>
    </row>
    <row r="2365" spans="1:7" ht="13.5" thickBot="1">
      <c r="A2365" s="20" t="s">
        <v>209</v>
      </c>
      <c r="B2365" s="354"/>
      <c r="C2365" s="355"/>
      <c r="D2365" s="131" t="s">
        <v>549</v>
      </c>
      <c r="E2365" s="139">
        <v>27.8</v>
      </c>
      <c r="F2365">
        <f>E2365/2.0074</f>
        <v>13.84875958951878</v>
      </c>
      <c r="G2365" s="144">
        <f>F2365*2.1117</f>
        <v>29.244425625186807</v>
      </c>
    </row>
    <row r="2366" spans="1:7" ht="13.5" thickBot="1">
      <c r="A2366" s="20"/>
      <c r="B2366" s="354"/>
      <c r="C2366" s="355"/>
      <c r="D2366" s="124" t="s">
        <v>154</v>
      </c>
      <c r="E2366" s="139">
        <v>3.61</v>
      </c>
      <c r="F2366">
        <f>E2366/2.0074</f>
        <v>1.7983461193583739</v>
      </c>
      <c r="G2366" s="144">
        <f>F2366*2.1117</f>
        <v>3.797567500249078</v>
      </c>
    </row>
    <row r="2367" spans="1:5" ht="13.5" thickBot="1">
      <c r="A2367" s="20"/>
      <c r="B2367" s="354"/>
      <c r="C2367" s="355"/>
      <c r="D2367" s="44" t="s">
        <v>155</v>
      </c>
      <c r="E2367" s="136">
        <v>31.41</v>
      </c>
    </row>
    <row r="2368" spans="1:5" ht="13.5" thickBot="1">
      <c r="A2368" s="354"/>
      <c r="B2368" s="374"/>
      <c r="C2368" s="374"/>
      <c r="D2368" s="374"/>
      <c r="E2368" s="355"/>
    </row>
    <row r="2369" spans="1:5" ht="13.5" thickBot="1">
      <c r="A2369" s="20" t="s">
        <v>323</v>
      </c>
      <c r="B2369" s="354" t="s">
        <v>557</v>
      </c>
      <c r="C2369" s="374"/>
      <c r="D2369" s="374"/>
      <c r="E2369" s="355"/>
    </row>
    <row r="2370" spans="1:5" ht="13.5" thickBot="1">
      <c r="A2370" s="354"/>
      <c r="B2370" s="374"/>
      <c r="C2370" s="374"/>
      <c r="D2370" s="374"/>
      <c r="E2370" s="355"/>
    </row>
    <row r="2371" spans="1:5" ht="13.5" thickBot="1">
      <c r="A2371" s="20"/>
      <c r="B2371" s="354"/>
      <c r="C2371" s="355"/>
      <c r="D2371" s="124" t="s">
        <v>167</v>
      </c>
      <c r="E2371" s="139">
        <v>3.14</v>
      </c>
    </row>
    <row r="2372" spans="1:5" ht="13.5" thickBot="1">
      <c r="A2372" s="354"/>
      <c r="B2372" s="374"/>
      <c r="C2372" s="374"/>
      <c r="D2372" s="374"/>
      <c r="E2372" s="355"/>
    </row>
    <row r="2373" spans="1:5" ht="13.5" thickBot="1">
      <c r="A2373" s="20"/>
      <c r="B2373" s="354"/>
      <c r="C2373" s="355"/>
      <c r="D2373" s="44" t="s">
        <v>144</v>
      </c>
      <c r="E2373" s="136">
        <v>34.55</v>
      </c>
    </row>
    <row r="2374" spans="1:5" ht="13.5" thickBot="1">
      <c r="A2374" s="354"/>
      <c r="B2374" s="374"/>
      <c r="C2374" s="374"/>
      <c r="D2374" s="374"/>
      <c r="E2374" s="355"/>
    </row>
    <row r="2375" spans="1:7" ht="13.5" thickBot="1">
      <c r="A2375" s="17" t="s">
        <v>550</v>
      </c>
      <c r="B2375" s="354"/>
      <c r="C2375" s="355"/>
      <c r="D2375" s="131" t="s">
        <v>551</v>
      </c>
      <c r="E2375" s="139">
        <v>3.61</v>
      </c>
      <c r="F2375">
        <f>E2375/2.0074</f>
        <v>1.7983461193583739</v>
      </c>
      <c r="G2375" s="144">
        <f>F2375*2.1117</f>
        <v>3.797567500249078</v>
      </c>
    </row>
    <row r="2376" spans="1:5" ht="13.5" thickBot="1">
      <c r="A2376" s="354"/>
      <c r="B2376" s="374"/>
      <c r="C2376" s="374"/>
      <c r="D2376" s="374"/>
      <c r="E2376" s="355"/>
    </row>
    <row r="2377" spans="1:5" ht="13.5" thickBot="1">
      <c r="A2377" s="20" t="s">
        <v>323</v>
      </c>
      <c r="B2377" s="354" t="s">
        <v>601</v>
      </c>
      <c r="C2377" s="374"/>
      <c r="D2377" s="374"/>
      <c r="E2377" s="355"/>
    </row>
    <row r="2378" spans="1:5" ht="13.5" thickBot="1">
      <c r="A2378" s="354"/>
      <c r="B2378" s="374"/>
      <c r="C2378" s="374"/>
      <c r="D2378" s="374"/>
      <c r="E2378" s="355"/>
    </row>
    <row r="2379" spans="1:5" ht="13.5" thickBot="1">
      <c r="A2379" s="20"/>
      <c r="B2379" s="354"/>
      <c r="C2379" s="355"/>
      <c r="D2379" s="124" t="s">
        <v>167</v>
      </c>
      <c r="E2379" s="139">
        <v>0.36</v>
      </c>
    </row>
    <row r="2380" spans="1:5" ht="13.5" thickBot="1">
      <c r="A2380" s="354"/>
      <c r="B2380" s="374"/>
      <c r="C2380" s="374"/>
      <c r="D2380" s="374"/>
      <c r="E2380" s="355"/>
    </row>
    <row r="2381" spans="1:5" ht="13.5" thickBot="1">
      <c r="A2381" s="20"/>
      <c r="B2381" s="354"/>
      <c r="C2381" s="355"/>
      <c r="D2381" s="44" t="s">
        <v>144</v>
      </c>
      <c r="E2381" s="136">
        <v>3.97</v>
      </c>
    </row>
    <row r="2382" spans="1:5" ht="13.5" thickBot="1">
      <c r="A2382" s="354"/>
      <c r="B2382" s="374"/>
      <c r="C2382" s="374"/>
      <c r="D2382" s="374"/>
      <c r="E2382" s="355"/>
    </row>
    <row r="2383" spans="1:5" ht="13.5" thickBot="1">
      <c r="A2383" s="378" t="s">
        <v>552</v>
      </c>
      <c r="B2383" s="379"/>
      <c r="C2383" s="379"/>
      <c r="D2383" s="379"/>
      <c r="E2383" s="380"/>
    </row>
    <row r="2384" spans="1:5" ht="13.5" thickBot="1">
      <c r="A2384" s="378"/>
      <c r="B2384" s="379"/>
      <c r="C2384" s="379"/>
      <c r="D2384" s="379"/>
      <c r="E2384" s="380"/>
    </row>
    <row r="2385" spans="1:7" ht="13.5" thickBot="1">
      <c r="A2385" s="20" t="s">
        <v>553</v>
      </c>
      <c r="B2385" s="354"/>
      <c r="C2385" s="355"/>
      <c r="D2385" s="131" t="s">
        <v>554</v>
      </c>
      <c r="E2385" s="139">
        <v>3.61</v>
      </c>
      <c r="F2385">
        <f>E2385/2.0074</f>
        <v>1.7983461193583739</v>
      </c>
      <c r="G2385" s="144">
        <f>F2385*2.1117</f>
        <v>3.797567500249078</v>
      </c>
    </row>
    <row r="2386" spans="1:5" ht="13.5" thickBot="1">
      <c r="A2386" s="354"/>
      <c r="B2386" s="374"/>
      <c r="C2386" s="374"/>
      <c r="D2386" s="374"/>
      <c r="E2386" s="355"/>
    </row>
    <row r="2387" spans="1:5" ht="13.5" thickBot="1">
      <c r="A2387" s="20" t="s">
        <v>323</v>
      </c>
      <c r="B2387" s="354" t="s">
        <v>601</v>
      </c>
      <c r="C2387" s="374"/>
      <c r="D2387" s="374"/>
      <c r="E2387" s="355"/>
    </row>
    <row r="2388" spans="1:5" ht="13.5" thickBot="1">
      <c r="A2388" s="354"/>
      <c r="B2388" s="374"/>
      <c r="C2388" s="374"/>
      <c r="D2388" s="374"/>
      <c r="E2388" s="355"/>
    </row>
    <row r="2389" spans="1:7" ht="13.5" thickBot="1">
      <c r="A2389" s="20"/>
      <c r="B2389" s="354"/>
      <c r="C2389" s="355"/>
      <c r="D2389" s="124" t="s">
        <v>167</v>
      </c>
      <c r="E2389" s="139">
        <v>0.36</v>
      </c>
      <c r="F2389">
        <f>E2389/2.0074</f>
        <v>0.17933645511607052</v>
      </c>
      <c r="G2389" s="144">
        <f>F2389*2.1117</f>
        <v>0.3787047922686061</v>
      </c>
    </row>
    <row r="2390" spans="1:5" ht="13.5" thickBot="1">
      <c r="A2390" s="354"/>
      <c r="B2390" s="374"/>
      <c r="C2390" s="374"/>
      <c r="D2390" s="374"/>
      <c r="E2390" s="355"/>
    </row>
    <row r="2391" spans="1:5" ht="13.5" thickBot="1">
      <c r="A2391" s="20"/>
      <c r="B2391" s="354"/>
      <c r="C2391" s="355"/>
      <c r="D2391" s="44" t="s">
        <v>144</v>
      </c>
      <c r="E2391" s="101">
        <v>3.97</v>
      </c>
    </row>
    <row r="2392" spans="1:5" ht="13.5" thickBot="1">
      <c r="A2392" s="354"/>
      <c r="B2392" s="374"/>
      <c r="C2392" s="374"/>
      <c r="D2392" s="374"/>
      <c r="E2392" s="355"/>
    </row>
    <row r="2393" spans="1:5" ht="12.75">
      <c r="A2393" s="359"/>
      <c r="B2393" s="360"/>
      <c r="C2393" s="360"/>
      <c r="D2393" s="360"/>
      <c r="E2393" s="361"/>
    </row>
    <row r="2394" spans="1:5" ht="13.5" thickBot="1">
      <c r="A2394" s="365"/>
      <c r="B2394" s="366"/>
      <c r="C2394" s="366"/>
      <c r="D2394" s="366"/>
      <c r="E2394" s="367"/>
    </row>
    <row r="2395" spans="1:5" ht="12.75">
      <c r="A2395" s="359"/>
      <c r="B2395" s="360"/>
      <c r="C2395" s="360"/>
      <c r="D2395" s="360"/>
      <c r="E2395" s="361"/>
    </row>
    <row r="2396" spans="1:5" ht="12.75">
      <c r="A2396" s="362"/>
      <c r="B2396" s="363"/>
      <c r="C2396" s="363"/>
      <c r="D2396" s="363"/>
      <c r="E2396" s="364"/>
    </row>
    <row r="2397" spans="1:5" ht="13.5" thickBot="1">
      <c r="A2397" s="365"/>
      <c r="B2397" s="366"/>
      <c r="C2397" s="366"/>
      <c r="D2397" s="366"/>
      <c r="E2397" s="367"/>
    </row>
    <row r="2398" spans="1:5" ht="18.75" thickBot="1">
      <c r="A2398" s="368" t="s">
        <v>555</v>
      </c>
      <c r="B2398" s="369"/>
      <c r="C2398" s="369"/>
      <c r="D2398" s="369"/>
      <c r="E2398" s="370"/>
    </row>
    <row r="2399" spans="1:5" ht="13.5" thickBot="1">
      <c r="A2399" s="371" t="s">
        <v>556</v>
      </c>
      <c r="B2399" s="372"/>
      <c r="C2399" s="372"/>
      <c r="D2399" s="372"/>
      <c r="E2399" s="373"/>
    </row>
    <row r="2400" spans="1:5" ht="12.75">
      <c r="A2400" s="342"/>
      <c r="B2400" s="343"/>
      <c r="C2400" s="343"/>
      <c r="D2400" s="343"/>
      <c r="E2400" s="344"/>
    </row>
    <row r="2401" spans="1:5" ht="12.75">
      <c r="A2401" s="345"/>
      <c r="B2401" s="346"/>
      <c r="C2401" s="346"/>
      <c r="D2401" s="346"/>
      <c r="E2401" s="347"/>
    </row>
    <row r="2402" spans="1:5" ht="12.75">
      <c r="A2402" s="345"/>
      <c r="B2402" s="346"/>
      <c r="C2402" s="346"/>
      <c r="D2402" s="346"/>
      <c r="E2402" s="347"/>
    </row>
    <row r="2403" spans="1:5" ht="12.75">
      <c r="A2403" s="345"/>
      <c r="B2403" s="346"/>
      <c r="C2403" s="346"/>
      <c r="D2403" s="346"/>
      <c r="E2403" s="347"/>
    </row>
    <row r="2404" spans="1:5" ht="12.75">
      <c r="A2404" s="345"/>
      <c r="B2404" s="346"/>
      <c r="C2404" s="346"/>
      <c r="D2404" s="346"/>
      <c r="E2404" s="347"/>
    </row>
    <row r="2405" spans="1:5" ht="12.75">
      <c r="A2405" s="345"/>
      <c r="B2405" s="346"/>
      <c r="C2405" s="346"/>
      <c r="D2405" s="346"/>
      <c r="E2405" s="347"/>
    </row>
    <row r="2406" spans="1:5" ht="12.75">
      <c r="A2406" s="345"/>
      <c r="B2406" s="346"/>
      <c r="C2406" s="346"/>
      <c r="D2406" s="346"/>
      <c r="E2406" s="347"/>
    </row>
    <row r="2407" spans="1:5" ht="12.75">
      <c r="A2407" s="345"/>
      <c r="B2407" s="346"/>
      <c r="C2407" s="346"/>
      <c r="D2407" s="346"/>
      <c r="E2407" s="347"/>
    </row>
    <row r="2408" spans="1:5" ht="12.75">
      <c r="A2408" s="345"/>
      <c r="B2408" s="346"/>
      <c r="C2408" s="346"/>
      <c r="D2408" s="346"/>
      <c r="E2408" s="347"/>
    </row>
    <row r="2409" spans="1:5" ht="12.75">
      <c r="A2409" s="345"/>
      <c r="B2409" s="346"/>
      <c r="C2409" s="346"/>
      <c r="D2409" s="346"/>
      <c r="E2409" s="347"/>
    </row>
    <row r="2410" spans="1:5" ht="12.75">
      <c r="A2410" s="345"/>
      <c r="B2410" s="346"/>
      <c r="C2410" s="346"/>
      <c r="D2410" s="346"/>
      <c r="E2410" s="347"/>
    </row>
    <row r="2411" spans="1:5" ht="12.75">
      <c r="A2411" s="345"/>
      <c r="B2411" s="346"/>
      <c r="C2411" s="346"/>
      <c r="D2411" s="346"/>
      <c r="E2411" s="347"/>
    </row>
    <row r="2412" spans="1:5" ht="12.75">
      <c r="A2412" s="345"/>
      <c r="B2412" s="346"/>
      <c r="C2412" s="346"/>
      <c r="D2412" s="346"/>
      <c r="E2412" s="347"/>
    </row>
    <row r="2413" spans="1:5" ht="13.5" thickBot="1">
      <c r="A2413" s="348"/>
      <c r="B2413" s="349"/>
      <c r="C2413" s="349"/>
      <c r="D2413" s="349"/>
      <c r="E2413" s="350"/>
    </row>
  </sheetData>
  <sheetProtection/>
  <mergeCells count="2417">
    <mergeCell ref="F5:F6"/>
    <mergeCell ref="G5:G6"/>
    <mergeCell ref="A5:E5"/>
    <mergeCell ref="B6:C6"/>
    <mergeCell ref="B7:C7"/>
    <mergeCell ref="B8:C8"/>
    <mergeCell ref="B9:C9"/>
    <mergeCell ref="B10:C10"/>
    <mergeCell ref="B11:C11"/>
    <mergeCell ref="B12:C12"/>
    <mergeCell ref="B13:C13"/>
    <mergeCell ref="B14:C14"/>
    <mergeCell ref="B21:C21"/>
    <mergeCell ref="B22:C22"/>
    <mergeCell ref="B15:C15"/>
    <mergeCell ref="B16:C16"/>
    <mergeCell ref="B17:C17"/>
    <mergeCell ref="B18:C18"/>
    <mergeCell ref="B20:C20"/>
    <mergeCell ref="B37:C37"/>
    <mergeCell ref="B38:C38"/>
    <mergeCell ref="B27:C27"/>
    <mergeCell ref="B28:C28"/>
    <mergeCell ref="B29:C29"/>
    <mergeCell ref="B30:C30"/>
    <mergeCell ref="B34:C34"/>
    <mergeCell ref="A35:E35"/>
    <mergeCell ref="B36:C36"/>
    <mergeCell ref="A39:E39"/>
    <mergeCell ref="B40:E40"/>
    <mergeCell ref="B41:C41"/>
    <mergeCell ref="A42:E42"/>
    <mergeCell ref="B44:C44"/>
    <mergeCell ref="B45:C45"/>
    <mergeCell ref="B43:C43"/>
    <mergeCell ref="A46:E46"/>
    <mergeCell ref="B47:C47"/>
    <mergeCell ref="A48:E48"/>
    <mergeCell ref="B49:C49"/>
    <mergeCell ref="B50:C50"/>
    <mergeCell ref="A52:E52"/>
    <mergeCell ref="B54:C54"/>
    <mergeCell ref="A51:E51"/>
    <mergeCell ref="B53:C53"/>
    <mergeCell ref="B55:C55"/>
    <mergeCell ref="B56:C56"/>
    <mergeCell ref="A57:E57"/>
    <mergeCell ref="B58:C58"/>
    <mergeCell ref="B59:C59"/>
    <mergeCell ref="B60:C60"/>
    <mergeCell ref="A61:E61"/>
    <mergeCell ref="B62:C62"/>
    <mergeCell ref="B63:C63"/>
    <mergeCell ref="A64:E64"/>
    <mergeCell ref="B65:C65"/>
    <mergeCell ref="A66:E66"/>
    <mergeCell ref="A67:E67"/>
    <mergeCell ref="B69:C69"/>
    <mergeCell ref="B70:C70"/>
    <mergeCell ref="A68:E68"/>
    <mergeCell ref="B71:C71"/>
    <mergeCell ref="B72:C72"/>
    <mergeCell ref="A73:E73"/>
    <mergeCell ref="B74:C74"/>
    <mergeCell ref="D74:E74"/>
    <mergeCell ref="B76:C76"/>
    <mergeCell ref="B77:C77"/>
    <mergeCell ref="A75:E75"/>
    <mergeCell ref="B78:C78"/>
    <mergeCell ref="B82:C82"/>
    <mergeCell ref="A79:E79"/>
    <mergeCell ref="B80:C80"/>
    <mergeCell ref="A81:E81"/>
    <mergeCell ref="B83:C83"/>
    <mergeCell ref="B84:C84"/>
    <mergeCell ref="A85:E85"/>
    <mergeCell ref="B86:C86"/>
    <mergeCell ref="D86:E86"/>
    <mergeCell ref="B88:C88"/>
    <mergeCell ref="B89:C89"/>
    <mergeCell ref="A87:E87"/>
    <mergeCell ref="B90:C90"/>
    <mergeCell ref="B94:C94"/>
    <mergeCell ref="A91:E91"/>
    <mergeCell ref="B92:C92"/>
    <mergeCell ref="A93:E93"/>
    <mergeCell ref="B98:C98"/>
    <mergeCell ref="D98:E98"/>
    <mergeCell ref="A99:E99"/>
    <mergeCell ref="B95:C95"/>
    <mergeCell ref="B96:C96"/>
    <mergeCell ref="A97:E97"/>
    <mergeCell ref="B100:C100"/>
    <mergeCell ref="B101:C101"/>
    <mergeCell ref="B116:C116"/>
    <mergeCell ref="A117:E117"/>
    <mergeCell ref="B110:C110"/>
    <mergeCell ref="B112:C112"/>
    <mergeCell ref="B113:C113"/>
    <mergeCell ref="A111:E111"/>
    <mergeCell ref="B114:C114"/>
    <mergeCell ref="A115:E115"/>
    <mergeCell ref="B118:C118"/>
    <mergeCell ref="B119:C119"/>
    <mergeCell ref="B120:C120"/>
    <mergeCell ref="A121:E121"/>
    <mergeCell ref="B124:C124"/>
    <mergeCell ref="B125:C125"/>
    <mergeCell ref="B122:C122"/>
    <mergeCell ref="D122:E122"/>
    <mergeCell ref="A123:E123"/>
    <mergeCell ref="B126:C126"/>
    <mergeCell ref="A127:E127"/>
    <mergeCell ref="B128:C128"/>
    <mergeCell ref="A129:E129"/>
    <mergeCell ref="B130:C130"/>
    <mergeCell ref="B131:C131"/>
    <mergeCell ref="B132:C132"/>
    <mergeCell ref="A133:E133"/>
    <mergeCell ref="B136:C136"/>
    <mergeCell ref="B137:C137"/>
    <mergeCell ref="B134:C134"/>
    <mergeCell ref="D134:E134"/>
    <mergeCell ref="A135:E135"/>
    <mergeCell ref="B138:C138"/>
    <mergeCell ref="A139:E139"/>
    <mergeCell ref="B140:C140"/>
    <mergeCell ref="A141:E141"/>
    <mergeCell ref="B142:C142"/>
    <mergeCell ref="B143:C143"/>
    <mergeCell ref="B144:C144"/>
    <mergeCell ref="A145:E145"/>
    <mergeCell ref="B148:C148"/>
    <mergeCell ref="B149:C149"/>
    <mergeCell ref="B146:C146"/>
    <mergeCell ref="D146:E146"/>
    <mergeCell ref="A147:E147"/>
    <mergeCell ref="B150:C150"/>
    <mergeCell ref="A151:E151"/>
    <mergeCell ref="B152:C152"/>
    <mergeCell ref="A153:E153"/>
    <mergeCell ref="B154:C154"/>
    <mergeCell ref="B155:C155"/>
    <mergeCell ref="B156:C156"/>
    <mergeCell ref="A157:E157"/>
    <mergeCell ref="B160:C160"/>
    <mergeCell ref="B161:C161"/>
    <mergeCell ref="B158:C158"/>
    <mergeCell ref="D158:E158"/>
    <mergeCell ref="A159:E159"/>
    <mergeCell ref="B162:C162"/>
    <mergeCell ref="A163:E163"/>
    <mergeCell ref="B164:C164"/>
    <mergeCell ref="A165:E165"/>
    <mergeCell ref="B166:C166"/>
    <mergeCell ref="B167:C167"/>
    <mergeCell ref="B168:C168"/>
    <mergeCell ref="A169:E169"/>
    <mergeCell ref="B172:C172"/>
    <mergeCell ref="B173:C173"/>
    <mergeCell ref="B170:C170"/>
    <mergeCell ref="D170:E170"/>
    <mergeCell ref="A171:E171"/>
    <mergeCell ref="B174:C174"/>
    <mergeCell ref="A175:E175"/>
    <mergeCell ref="B176:C176"/>
    <mergeCell ref="A177:E177"/>
    <mergeCell ref="B178:C178"/>
    <mergeCell ref="B179:C179"/>
    <mergeCell ref="B180:C180"/>
    <mergeCell ref="A181:E181"/>
    <mergeCell ref="B184:C184"/>
    <mergeCell ref="B185:C185"/>
    <mergeCell ref="B182:C182"/>
    <mergeCell ref="D182:E182"/>
    <mergeCell ref="A183:E183"/>
    <mergeCell ref="B186:C186"/>
    <mergeCell ref="A187:E187"/>
    <mergeCell ref="B188:C188"/>
    <mergeCell ref="A189:E189"/>
    <mergeCell ref="B190:C190"/>
    <mergeCell ref="B191:C191"/>
    <mergeCell ref="B192:C192"/>
    <mergeCell ref="A193:E193"/>
    <mergeCell ref="B196:C196"/>
    <mergeCell ref="B197:C197"/>
    <mergeCell ref="B194:C194"/>
    <mergeCell ref="D194:E194"/>
    <mergeCell ref="A195:E195"/>
    <mergeCell ref="B198:C198"/>
    <mergeCell ref="A199:E199"/>
    <mergeCell ref="B200:C200"/>
    <mergeCell ref="A201:E201"/>
    <mergeCell ref="B202:C202"/>
    <mergeCell ref="B203:C203"/>
    <mergeCell ref="B204:C204"/>
    <mergeCell ref="A205:E205"/>
    <mergeCell ref="B208:C208"/>
    <mergeCell ref="B209:C209"/>
    <mergeCell ref="B206:C206"/>
    <mergeCell ref="A207:E207"/>
    <mergeCell ref="B210:C210"/>
    <mergeCell ref="A211:E211"/>
    <mergeCell ref="B212:C212"/>
    <mergeCell ref="A213:E213"/>
    <mergeCell ref="B214:C214"/>
    <mergeCell ref="B215:C215"/>
    <mergeCell ref="B216:C216"/>
    <mergeCell ref="A217:E217"/>
    <mergeCell ref="B220:C220"/>
    <mergeCell ref="B221:C221"/>
    <mergeCell ref="B218:C218"/>
    <mergeCell ref="D218:E218"/>
    <mergeCell ref="A219:E219"/>
    <mergeCell ref="B222:C222"/>
    <mergeCell ref="A223:E223"/>
    <mergeCell ref="B224:C224"/>
    <mergeCell ref="A225:E225"/>
    <mergeCell ref="B226:C226"/>
    <mergeCell ref="B227:C227"/>
    <mergeCell ref="B228:C228"/>
    <mergeCell ref="A229:E229"/>
    <mergeCell ref="B232:C232"/>
    <mergeCell ref="B233:C233"/>
    <mergeCell ref="B230:C230"/>
    <mergeCell ref="D230:E230"/>
    <mergeCell ref="A231:E231"/>
    <mergeCell ref="B234:C234"/>
    <mergeCell ref="A235:E235"/>
    <mergeCell ref="B236:C236"/>
    <mergeCell ref="A237:E237"/>
    <mergeCell ref="B238:C238"/>
    <mergeCell ref="B239:C239"/>
    <mergeCell ref="B240:C240"/>
    <mergeCell ref="A241:E241"/>
    <mergeCell ref="B244:C244"/>
    <mergeCell ref="B245:C245"/>
    <mergeCell ref="B242:C242"/>
    <mergeCell ref="D242:E242"/>
    <mergeCell ref="A243:E243"/>
    <mergeCell ref="B246:C246"/>
    <mergeCell ref="A247:E247"/>
    <mergeCell ref="B248:C248"/>
    <mergeCell ref="A249:E249"/>
    <mergeCell ref="B250:C250"/>
    <mergeCell ref="B251:C251"/>
    <mergeCell ref="B252:C252"/>
    <mergeCell ref="A253:E253"/>
    <mergeCell ref="B256:C256"/>
    <mergeCell ref="B257:C257"/>
    <mergeCell ref="B254:C254"/>
    <mergeCell ref="D254:E254"/>
    <mergeCell ref="A255:E255"/>
    <mergeCell ref="B258:C258"/>
    <mergeCell ref="A259:E259"/>
    <mergeCell ref="B260:C260"/>
    <mergeCell ref="A261:E261"/>
    <mergeCell ref="B262:C262"/>
    <mergeCell ref="B263:C263"/>
    <mergeCell ref="B264:C264"/>
    <mergeCell ref="A265:E265"/>
    <mergeCell ref="B268:C268"/>
    <mergeCell ref="B269:C269"/>
    <mergeCell ref="B266:C266"/>
    <mergeCell ref="D266:E266"/>
    <mergeCell ref="A267:E267"/>
    <mergeCell ref="B270:C270"/>
    <mergeCell ref="A271:E271"/>
    <mergeCell ref="B272:C272"/>
    <mergeCell ref="A273:E273"/>
    <mergeCell ref="B274:C274"/>
    <mergeCell ref="B275:C275"/>
    <mergeCell ref="B276:C276"/>
    <mergeCell ref="A277:E277"/>
    <mergeCell ref="B280:C280"/>
    <mergeCell ref="B281:C281"/>
    <mergeCell ref="B278:C278"/>
    <mergeCell ref="A279:E279"/>
    <mergeCell ref="B282:C282"/>
    <mergeCell ref="A283:E283"/>
    <mergeCell ref="B284:C284"/>
    <mergeCell ref="A285:E285"/>
    <mergeCell ref="B286:C286"/>
    <mergeCell ref="B287:C287"/>
    <mergeCell ref="B288:C288"/>
    <mergeCell ref="A289:E289"/>
    <mergeCell ref="B292:C292"/>
    <mergeCell ref="B293:C293"/>
    <mergeCell ref="B290:C290"/>
    <mergeCell ref="A291:E291"/>
    <mergeCell ref="B294:C294"/>
    <mergeCell ref="A295:E295"/>
    <mergeCell ref="B296:C296"/>
    <mergeCell ref="A297:E297"/>
    <mergeCell ref="B298:C298"/>
    <mergeCell ref="B299:C299"/>
    <mergeCell ref="B300:C300"/>
    <mergeCell ref="A301:E301"/>
    <mergeCell ref="B304:C304"/>
    <mergeCell ref="B305:C305"/>
    <mergeCell ref="B302:C302"/>
    <mergeCell ref="A303:E303"/>
    <mergeCell ref="B306:C306"/>
    <mergeCell ref="A307:E307"/>
    <mergeCell ref="B308:C308"/>
    <mergeCell ref="A309:E309"/>
    <mergeCell ref="B310:C310"/>
    <mergeCell ref="B311:C311"/>
    <mergeCell ref="B312:C312"/>
    <mergeCell ref="A313:E313"/>
    <mergeCell ref="B316:C316"/>
    <mergeCell ref="B317:C317"/>
    <mergeCell ref="B314:C314"/>
    <mergeCell ref="A315:E315"/>
    <mergeCell ref="B318:C318"/>
    <mergeCell ref="A319:E319"/>
    <mergeCell ref="B320:C320"/>
    <mergeCell ref="A321:E321"/>
    <mergeCell ref="B322:C322"/>
    <mergeCell ref="B323:C323"/>
    <mergeCell ref="B324:C324"/>
    <mergeCell ref="A325:E325"/>
    <mergeCell ref="B328:C328"/>
    <mergeCell ref="B329:C329"/>
    <mergeCell ref="B326:C326"/>
    <mergeCell ref="A327:E327"/>
    <mergeCell ref="B330:C330"/>
    <mergeCell ref="A331:E331"/>
    <mergeCell ref="B332:C332"/>
    <mergeCell ref="A333:E333"/>
    <mergeCell ref="B334:C334"/>
    <mergeCell ref="B335:C335"/>
    <mergeCell ref="B336:C336"/>
    <mergeCell ref="A337:E337"/>
    <mergeCell ref="B340:C340"/>
    <mergeCell ref="B341:C341"/>
    <mergeCell ref="B338:C338"/>
    <mergeCell ref="A339:E339"/>
    <mergeCell ref="B342:C342"/>
    <mergeCell ref="A343:E343"/>
    <mergeCell ref="B344:C344"/>
    <mergeCell ref="A345:E345"/>
    <mergeCell ref="B346:C346"/>
    <mergeCell ref="B347:C347"/>
    <mergeCell ref="B348:C348"/>
    <mergeCell ref="A349:E349"/>
    <mergeCell ref="B352:C352"/>
    <mergeCell ref="B353:C353"/>
    <mergeCell ref="B350:C350"/>
    <mergeCell ref="A351:E351"/>
    <mergeCell ref="B354:C354"/>
    <mergeCell ref="A355:E355"/>
    <mergeCell ref="B356:C356"/>
    <mergeCell ref="A357:E357"/>
    <mergeCell ref="B358:C358"/>
    <mergeCell ref="B359:C359"/>
    <mergeCell ref="B360:C360"/>
    <mergeCell ref="A361:E361"/>
    <mergeCell ref="B364:C364"/>
    <mergeCell ref="B365:C365"/>
    <mergeCell ref="B362:C362"/>
    <mergeCell ref="A363:E363"/>
    <mergeCell ref="B366:C366"/>
    <mergeCell ref="A367:E367"/>
    <mergeCell ref="B368:C368"/>
    <mergeCell ref="A369:E369"/>
    <mergeCell ref="B370:C370"/>
    <mergeCell ref="B371:C371"/>
    <mergeCell ref="B372:C372"/>
    <mergeCell ref="A373:E373"/>
    <mergeCell ref="B376:C376"/>
    <mergeCell ref="B377:C377"/>
    <mergeCell ref="B374:C374"/>
    <mergeCell ref="A375:E375"/>
    <mergeCell ref="B378:C378"/>
    <mergeCell ref="A379:E379"/>
    <mergeCell ref="B380:C380"/>
    <mergeCell ref="A381:E381"/>
    <mergeCell ref="B382:C382"/>
    <mergeCell ref="B383:C383"/>
    <mergeCell ref="B384:C384"/>
    <mergeCell ref="A385:E385"/>
    <mergeCell ref="B388:C388"/>
    <mergeCell ref="B389:C389"/>
    <mergeCell ref="B386:C386"/>
    <mergeCell ref="D386:E386"/>
    <mergeCell ref="A387:E387"/>
    <mergeCell ref="B390:C390"/>
    <mergeCell ref="A391:E391"/>
    <mergeCell ref="B392:C392"/>
    <mergeCell ref="A393:E393"/>
    <mergeCell ref="B394:C394"/>
    <mergeCell ref="B395:C395"/>
    <mergeCell ref="B396:C396"/>
    <mergeCell ref="A397:E397"/>
    <mergeCell ref="B400:C400"/>
    <mergeCell ref="B401:C401"/>
    <mergeCell ref="B398:C398"/>
    <mergeCell ref="A399:E399"/>
    <mergeCell ref="B402:C402"/>
    <mergeCell ref="A403:E403"/>
    <mergeCell ref="B404:C404"/>
    <mergeCell ref="A405:E405"/>
    <mergeCell ref="B406:C406"/>
    <mergeCell ref="B407:C407"/>
    <mergeCell ref="B408:C408"/>
    <mergeCell ref="A409:E409"/>
    <mergeCell ref="B412:C412"/>
    <mergeCell ref="B413:C413"/>
    <mergeCell ref="B410:C410"/>
    <mergeCell ref="A411:E411"/>
    <mergeCell ref="B414:C414"/>
    <mergeCell ref="A415:E415"/>
    <mergeCell ref="B416:C416"/>
    <mergeCell ref="A417:E417"/>
    <mergeCell ref="B418:C418"/>
    <mergeCell ref="B419:C419"/>
    <mergeCell ref="B420:C420"/>
    <mergeCell ref="A421:E421"/>
    <mergeCell ref="B424:C424"/>
    <mergeCell ref="B425:C425"/>
    <mergeCell ref="B422:C422"/>
    <mergeCell ref="A423:E423"/>
    <mergeCell ref="B426:C426"/>
    <mergeCell ref="A427:E427"/>
    <mergeCell ref="B428:C428"/>
    <mergeCell ref="A429:E429"/>
    <mergeCell ref="B430:C430"/>
    <mergeCell ref="B431:C431"/>
    <mergeCell ref="B432:C432"/>
    <mergeCell ref="A433:E433"/>
    <mergeCell ref="B436:C436"/>
    <mergeCell ref="B437:C437"/>
    <mergeCell ref="B434:C434"/>
    <mergeCell ref="A435:E435"/>
    <mergeCell ref="B438:C438"/>
    <mergeCell ref="A439:E439"/>
    <mergeCell ref="B440:C440"/>
    <mergeCell ref="A441:E441"/>
    <mergeCell ref="B442:C442"/>
    <mergeCell ref="B443:C443"/>
    <mergeCell ref="B444:C444"/>
    <mergeCell ref="A445:E445"/>
    <mergeCell ref="B448:C448"/>
    <mergeCell ref="B449:C449"/>
    <mergeCell ref="B446:C446"/>
    <mergeCell ref="A447:E447"/>
    <mergeCell ref="B450:C450"/>
    <mergeCell ref="A451:E451"/>
    <mergeCell ref="B452:C452"/>
    <mergeCell ref="A453:E453"/>
    <mergeCell ref="B454:C454"/>
    <mergeCell ref="B455:C455"/>
    <mergeCell ref="B456:C456"/>
    <mergeCell ref="A457:E457"/>
    <mergeCell ref="B460:C460"/>
    <mergeCell ref="B461:C461"/>
    <mergeCell ref="B458:C458"/>
    <mergeCell ref="A459:E459"/>
    <mergeCell ref="B462:C462"/>
    <mergeCell ref="A463:E463"/>
    <mergeCell ref="B464:C464"/>
    <mergeCell ref="A465:E465"/>
    <mergeCell ref="B466:C466"/>
    <mergeCell ref="B467:C467"/>
    <mergeCell ref="B468:C468"/>
    <mergeCell ref="A469:E469"/>
    <mergeCell ref="B472:C472"/>
    <mergeCell ref="B473:C473"/>
    <mergeCell ref="B470:C470"/>
    <mergeCell ref="A471:E471"/>
    <mergeCell ref="A478:E478"/>
    <mergeCell ref="A477:E477"/>
    <mergeCell ref="B474:C474"/>
    <mergeCell ref="A475:E475"/>
    <mergeCell ref="B476:C476"/>
    <mergeCell ref="A485:E485"/>
    <mergeCell ref="B479:C479"/>
    <mergeCell ref="B480:C480"/>
    <mergeCell ref="B481:C481"/>
    <mergeCell ref="B482:C482"/>
    <mergeCell ref="A483:E483"/>
    <mergeCell ref="B484:C484"/>
    <mergeCell ref="D484:E484"/>
    <mergeCell ref="B486:C486"/>
    <mergeCell ref="B487:C487"/>
    <mergeCell ref="B488:C488"/>
    <mergeCell ref="A489:E489"/>
    <mergeCell ref="A497:E497"/>
    <mergeCell ref="B490:C490"/>
    <mergeCell ref="A491:E491"/>
    <mergeCell ref="B492:C492"/>
    <mergeCell ref="A493:E493"/>
    <mergeCell ref="B494:C494"/>
    <mergeCell ref="D494:E494"/>
    <mergeCell ref="A495:E495"/>
    <mergeCell ref="B496:C496"/>
    <mergeCell ref="B498:C498"/>
    <mergeCell ref="A499:E499"/>
    <mergeCell ref="B500:C500"/>
    <mergeCell ref="A501:E501"/>
    <mergeCell ref="A503:E503"/>
    <mergeCell ref="B505:C505"/>
    <mergeCell ref="B502:C502"/>
    <mergeCell ref="A504:E504"/>
    <mergeCell ref="B506:C506"/>
    <mergeCell ref="B507:C507"/>
    <mergeCell ref="B508:C508"/>
    <mergeCell ref="A509:E509"/>
    <mergeCell ref="B512:C512"/>
    <mergeCell ref="B513:C513"/>
    <mergeCell ref="B510:C510"/>
    <mergeCell ref="D510:E510"/>
    <mergeCell ref="A511:E511"/>
    <mergeCell ref="B514:C514"/>
    <mergeCell ref="A515:E515"/>
    <mergeCell ref="B516:C516"/>
    <mergeCell ref="A517:E517"/>
    <mergeCell ref="B518:C518"/>
    <mergeCell ref="B519:C519"/>
    <mergeCell ref="B520:C520"/>
    <mergeCell ref="A521:E521"/>
    <mergeCell ref="B524:C524"/>
    <mergeCell ref="B525:C525"/>
    <mergeCell ref="B522:C522"/>
    <mergeCell ref="D522:E522"/>
    <mergeCell ref="A523:E523"/>
    <mergeCell ref="B526:C526"/>
    <mergeCell ref="A527:E527"/>
    <mergeCell ref="B528:C528"/>
    <mergeCell ref="A529:E529"/>
    <mergeCell ref="B530:C530"/>
    <mergeCell ref="B531:C531"/>
    <mergeCell ref="B532:C532"/>
    <mergeCell ref="A533:E533"/>
    <mergeCell ref="B536:C536"/>
    <mergeCell ref="B537:C537"/>
    <mergeCell ref="B534:C534"/>
    <mergeCell ref="A535:E535"/>
    <mergeCell ref="B538:C538"/>
    <mergeCell ref="A539:E539"/>
    <mergeCell ref="B540:C540"/>
    <mergeCell ref="A541:E541"/>
    <mergeCell ref="B542:C542"/>
    <mergeCell ref="D542:E542"/>
    <mergeCell ref="A544:E544"/>
    <mergeCell ref="B543:C543"/>
    <mergeCell ref="D543:E543"/>
    <mergeCell ref="A555:C555"/>
    <mergeCell ref="D555:E555"/>
    <mergeCell ref="A549:E554"/>
    <mergeCell ref="A545:E545"/>
    <mergeCell ref="A546:E546"/>
    <mergeCell ref="A547:E547"/>
    <mergeCell ref="A548:E548"/>
    <mergeCell ref="A556:C556"/>
    <mergeCell ref="D556:E556"/>
    <mergeCell ref="A557:C557"/>
    <mergeCell ref="D557:E557"/>
    <mergeCell ref="A558:C558"/>
    <mergeCell ref="D558:E558"/>
    <mergeCell ref="A559:C559"/>
    <mergeCell ref="D559:E559"/>
    <mergeCell ref="A560:C560"/>
    <mergeCell ref="D560:E560"/>
    <mergeCell ref="A561:C561"/>
    <mergeCell ref="D561:E561"/>
    <mergeCell ref="A562:C562"/>
    <mergeCell ref="D562:E562"/>
    <mergeCell ref="A563:C563"/>
    <mergeCell ref="D563:E563"/>
    <mergeCell ref="A564:C564"/>
    <mergeCell ref="D564:E564"/>
    <mergeCell ref="A565:C565"/>
    <mergeCell ref="D565:E565"/>
    <mergeCell ref="A566:C566"/>
    <mergeCell ref="D566:E566"/>
    <mergeCell ref="A567:C567"/>
    <mergeCell ref="D567:E567"/>
    <mergeCell ref="A568:C568"/>
    <mergeCell ref="D568:E568"/>
    <mergeCell ref="A569:C569"/>
    <mergeCell ref="D569:E569"/>
    <mergeCell ref="A570:C570"/>
    <mergeCell ref="D570:E570"/>
    <mergeCell ref="A571:C571"/>
    <mergeCell ref="D571:E571"/>
    <mergeCell ref="A572:C572"/>
    <mergeCell ref="D572:E572"/>
    <mergeCell ref="A573:C573"/>
    <mergeCell ref="D573:E573"/>
    <mergeCell ref="A574:C574"/>
    <mergeCell ref="D574:E574"/>
    <mergeCell ref="A575:C575"/>
    <mergeCell ref="D575:E575"/>
    <mergeCell ref="A576:C576"/>
    <mergeCell ref="D576:E576"/>
    <mergeCell ref="A577:C577"/>
    <mergeCell ref="D577:E577"/>
    <mergeCell ref="A578:C578"/>
    <mergeCell ref="D578:E578"/>
    <mergeCell ref="A579:C579"/>
    <mergeCell ref="D579:E579"/>
    <mergeCell ref="A580:C580"/>
    <mergeCell ref="D580:E580"/>
    <mergeCell ref="A581:C581"/>
    <mergeCell ref="D581:E581"/>
    <mergeCell ref="A582:C582"/>
    <mergeCell ref="D582:E582"/>
    <mergeCell ref="A583:C583"/>
    <mergeCell ref="D583:E583"/>
    <mergeCell ref="A584:C584"/>
    <mergeCell ref="D584:E584"/>
    <mergeCell ref="A585:C585"/>
    <mergeCell ref="D585:E585"/>
    <mergeCell ref="A586:C586"/>
    <mergeCell ref="D586:E586"/>
    <mergeCell ref="A587:C587"/>
    <mergeCell ref="D587:E587"/>
    <mergeCell ref="A588:C588"/>
    <mergeCell ref="D588:E588"/>
    <mergeCell ref="A589:C589"/>
    <mergeCell ref="D589:E589"/>
    <mergeCell ref="A594:E594"/>
    <mergeCell ref="A590:C590"/>
    <mergeCell ref="D590:E590"/>
    <mergeCell ref="A591:C591"/>
    <mergeCell ref="D591:E591"/>
    <mergeCell ref="A592:C592"/>
    <mergeCell ref="D592:E592"/>
    <mergeCell ref="A593:C593"/>
    <mergeCell ref="D593:E593"/>
    <mergeCell ref="A597:E597"/>
    <mergeCell ref="A595:E596"/>
    <mergeCell ref="A598:E598"/>
    <mergeCell ref="A599:E612"/>
    <mergeCell ref="A613:E613"/>
    <mergeCell ref="B617:C617"/>
    <mergeCell ref="A614:E614"/>
    <mergeCell ref="A615:E615"/>
    <mergeCell ref="A620:E620"/>
    <mergeCell ref="B618:C618"/>
    <mergeCell ref="B619:C619"/>
    <mergeCell ref="B621:E621"/>
    <mergeCell ref="B623:C623"/>
    <mergeCell ref="B625:C625"/>
    <mergeCell ref="A622:E622"/>
    <mergeCell ref="B624:C624"/>
    <mergeCell ref="B627:C627"/>
    <mergeCell ref="A626:E626"/>
    <mergeCell ref="B628:C628"/>
    <mergeCell ref="B629:C629"/>
    <mergeCell ref="A630:E630"/>
    <mergeCell ref="B633:C633"/>
    <mergeCell ref="B631:E631"/>
    <mergeCell ref="A632:E632"/>
    <mergeCell ref="B635:C635"/>
    <mergeCell ref="A636:E636"/>
    <mergeCell ref="B637:C637"/>
    <mergeCell ref="B634:C634"/>
    <mergeCell ref="B639:C639"/>
    <mergeCell ref="A638:E638"/>
    <mergeCell ref="B640:C640"/>
    <mergeCell ref="B641:C641"/>
    <mergeCell ref="A642:E642"/>
    <mergeCell ref="A644:E644"/>
    <mergeCell ref="B645:C645"/>
    <mergeCell ref="B643:E643"/>
    <mergeCell ref="A646:E646"/>
    <mergeCell ref="B647:C647"/>
    <mergeCell ref="A648:E648"/>
    <mergeCell ref="B649:C649"/>
    <mergeCell ref="B653:C653"/>
    <mergeCell ref="B650:C650"/>
    <mergeCell ref="A651:E651"/>
    <mergeCell ref="A652:E652"/>
    <mergeCell ref="B654:C654"/>
    <mergeCell ref="A657:E657"/>
    <mergeCell ref="B655:C655"/>
    <mergeCell ref="B656:C656"/>
    <mergeCell ref="B660:C660"/>
    <mergeCell ref="B658:E658"/>
    <mergeCell ref="A659:E659"/>
    <mergeCell ref="B661:C661"/>
    <mergeCell ref="B662:C662"/>
    <mergeCell ref="B664:C664"/>
    <mergeCell ref="A663:E663"/>
    <mergeCell ref="B665:C665"/>
    <mergeCell ref="A667:E667"/>
    <mergeCell ref="B666:C666"/>
    <mergeCell ref="B668:E668"/>
    <mergeCell ref="A669:E669"/>
    <mergeCell ref="B670:C670"/>
    <mergeCell ref="A673:E673"/>
    <mergeCell ref="B671:C671"/>
    <mergeCell ref="B672:C672"/>
    <mergeCell ref="B676:C676"/>
    <mergeCell ref="A675:E675"/>
    <mergeCell ref="B677:C677"/>
    <mergeCell ref="B678:C678"/>
    <mergeCell ref="A679:E679"/>
    <mergeCell ref="A681:E681"/>
    <mergeCell ref="A683:E683"/>
    <mergeCell ref="B680:E680"/>
    <mergeCell ref="B684:C684"/>
    <mergeCell ref="B686:C686"/>
    <mergeCell ref="A685:E685"/>
    <mergeCell ref="B687:C687"/>
    <mergeCell ref="B691:C691"/>
    <mergeCell ref="B688:C688"/>
    <mergeCell ref="A689:E689"/>
    <mergeCell ref="A690:E690"/>
    <mergeCell ref="B692:C692"/>
    <mergeCell ref="A695:E695"/>
    <mergeCell ref="B693:C693"/>
    <mergeCell ref="B694:C694"/>
    <mergeCell ref="B698:C698"/>
    <mergeCell ref="B696:E696"/>
    <mergeCell ref="A697:E697"/>
    <mergeCell ref="B699:C699"/>
    <mergeCell ref="B700:C700"/>
    <mergeCell ref="A701:E701"/>
    <mergeCell ref="B702:C702"/>
    <mergeCell ref="A703:E703"/>
    <mergeCell ref="B704:C704"/>
    <mergeCell ref="A707:E707"/>
    <mergeCell ref="B705:C705"/>
    <mergeCell ref="B706:C706"/>
    <mergeCell ref="A709:E709"/>
    <mergeCell ref="B710:C710"/>
    <mergeCell ref="A711:E711"/>
    <mergeCell ref="B708:E708"/>
    <mergeCell ref="B712:C712"/>
    <mergeCell ref="A713:E713"/>
    <mergeCell ref="B714:C714"/>
    <mergeCell ref="A715:E715"/>
    <mergeCell ref="A719:E728"/>
    <mergeCell ref="A729:E729"/>
    <mergeCell ref="A716:E716"/>
    <mergeCell ref="B717:C717"/>
    <mergeCell ref="B718:C718"/>
    <mergeCell ref="A730:E730"/>
    <mergeCell ref="B731:C731"/>
    <mergeCell ref="B732:C732"/>
    <mergeCell ref="B733:C733"/>
    <mergeCell ref="B734:C734"/>
    <mergeCell ref="B735:C735"/>
    <mergeCell ref="A736:E736"/>
    <mergeCell ref="B737:E737"/>
    <mergeCell ref="A742:E742"/>
    <mergeCell ref="A738:E738"/>
    <mergeCell ref="B739:C739"/>
    <mergeCell ref="A740:E740"/>
    <mergeCell ref="B741:C741"/>
    <mergeCell ref="A749:E749"/>
    <mergeCell ref="B750:C750"/>
    <mergeCell ref="B751:C751"/>
    <mergeCell ref="B752:C752"/>
    <mergeCell ref="B753:C753"/>
    <mergeCell ref="A754:E754"/>
    <mergeCell ref="B755:E755"/>
    <mergeCell ref="A756:E756"/>
    <mergeCell ref="B757:C757"/>
    <mergeCell ref="B758:C758"/>
    <mergeCell ref="B759:C759"/>
    <mergeCell ref="A760:E760"/>
    <mergeCell ref="B764:C764"/>
    <mergeCell ref="B761:C761"/>
    <mergeCell ref="A762:E762"/>
    <mergeCell ref="B763:C763"/>
    <mergeCell ref="B765:C765"/>
    <mergeCell ref="A766:E766"/>
    <mergeCell ref="B767:E767"/>
    <mergeCell ref="A768:E768"/>
    <mergeCell ref="B769:C769"/>
    <mergeCell ref="A770:E770"/>
    <mergeCell ref="B771:C771"/>
    <mergeCell ref="A772:E772"/>
    <mergeCell ref="B775:C775"/>
    <mergeCell ref="B776:C776"/>
    <mergeCell ref="B773:C773"/>
    <mergeCell ref="A774:E774"/>
    <mergeCell ref="B777:C777"/>
    <mergeCell ref="A778:E778"/>
    <mergeCell ref="B779:E779"/>
    <mergeCell ref="A780:E780"/>
    <mergeCell ref="B781:C781"/>
    <mergeCell ref="B782:C782"/>
    <mergeCell ref="B783:C783"/>
    <mergeCell ref="A784:E784"/>
    <mergeCell ref="B788:C788"/>
    <mergeCell ref="B785:C785"/>
    <mergeCell ref="A786:E786"/>
    <mergeCell ref="B787:C787"/>
    <mergeCell ref="B789:C789"/>
    <mergeCell ref="A790:E790"/>
    <mergeCell ref="B791:E791"/>
    <mergeCell ref="A792:E792"/>
    <mergeCell ref="B793:C793"/>
    <mergeCell ref="A794:E794"/>
    <mergeCell ref="B795:C795"/>
    <mergeCell ref="A796:E796"/>
    <mergeCell ref="B797:C797"/>
    <mergeCell ref="B798:C798"/>
    <mergeCell ref="B799:C799"/>
    <mergeCell ref="A800:E800"/>
    <mergeCell ref="B803:C803"/>
    <mergeCell ref="B804:C804"/>
    <mergeCell ref="B801:E801"/>
    <mergeCell ref="A802:E802"/>
    <mergeCell ref="B805:C805"/>
    <mergeCell ref="A806:E806"/>
    <mergeCell ref="B807:C807"/>
    <mergeCell ref="A808:E808"/>
    <mergeCell ref="B810:C810"/>
    <mergeCell ref="A812:E812"/>
    <mergeCell ref="B809:C809"/>
    <mergeCell ref="B811:C811"/>
    <mergeCell ref="B815:C815"/>
    <mergeCell ref="B813:E813"/>
    <mergeCell ref="A814:E814"/>
    <mergeCell ref="A816:E816"/>
    <mergeCell ref="A819:E819"/>
    <mergeCell ref="B820:C820"/>
    <mergeCell ref="B817:C817"/>
    <mergeCell ref="A818:E818"/>
    <mergeCell ref="B822:C822"/>
    <mergeCell ref="B821:C821"/>
    <mergeCell ref="B823:C823"/>
    <mergeCell ref="A824:E824"/>
    <mergeCell ref="B827:C827"/>
    <mergeCell ref="B825:E825"/>
    <mergeCell ref="A826:E826"/>
    <mergeCell ref="A828:E828"/>
    <mergeCell ref="B829:C829"/>
    <mergeCell ref="A830:E830"/>
    <mergeCell ref="B831:C831"/>
    <mergeCell ref="A832:E832"/>
    <mergeCell ref="B834:C834"/>
    <mergeCell ref="B833:C833"/>
    <mergeCell ref="B835:C835"/>
    <mergeCell ref="A836:E836"/>
    <mergeCell ref="A840:E840"/>
    <mergeCell ref="B837:E837"/>
    <mergeCell ref="A838:E838"/>
    <mergeCell ref="B839:C839"/>
    <mergeCell ref="B841:C841"/>
    <mergeCell ref="B843:C843"/>
    <mergeCell ref="A842:E842"/>
    <mergeCell ref="A844:E844"/>
    <mergeCell ref="A847:E847"/>
    <mergeCell ref="B848:C848"/>
    <mergeCell ref="B845:C845"/>
    <mergeCell ref="A846:E846"/>
    <mergeCell ref="B849:C849"/>
    <mergeCell ref="B850:C850"/>
    <mergeCell ref="B851:C851"/>
    <mergeCell ref="A852:E852"/>
    <mergeCell ref="B855:C855"/>
    <mergeCell ref="B856:C856"/>
    <mergeCell ref="B853:E853"/>
    <mergeCell ref="A854:E854"/>
    <mergeCell ref="B865:E865"/>
    <mergeCell ref="B857:C857"/>
    <mergeCell ref="A858:E858"/>
    <mergeCell ref="B859:C859"/>
    <mergeCell ref="A860:E860"/>
    <mergeCell ref="B862:C862"/>
    <mergeCell ref="B861:C861"/>
    <mergeCell ref="B863:C863"/>
    <mergeCell ref="A864:E864"/>
    <mergeCell ref="A873:E873"/>
    <mergeCell ref="A870:E870"/>
    <mergeCell ref="A872:E872"/>
    <mergeCell ref="A866:E866"/>
    <mergeCell ref="B867:C867"/>
    <mergeCell ref="B869:C869"/>
    <mergeCell ref="A868:E868"/>
    <mergeCell ref="B874:C874"/>
    <mergeCell ref="B875:C875"/>
    <mergeCell ref="B876:C876"/>
    <mergeCell ref="B877:C877"/>
    <mergeCell ref="B881:C881"/>
    <mergeCell ref="A878:E878"/>
    <mergeCell ref="B879:E879"/>
    <mergeCell ref="A880:E880"/>
    <mergeCell ref="B882:C882"/>
    <mergeCell ref="A884:E884"/>
    <mergeCell ref="B885:C885"/>
    <mergeCell ref="B883:C883"/>
    <mergeCell ref="A886:E886"/>
    <mergeCell ref="B887:C887"/>
    <mergeCell ref="B889:C889"/>
    <mergeCell ref="B888:C888"/>
    <mergeCell ref="B890:E890"/>
    <mergeCell ref="A891:E891"/>
    <mergeCell ref="B892:C892"/>
    <mergeCell ref="A893:E893"/>
    <mergeCell ref="B896:C896"/>
    <mergeCell ref="B897:C897"/>
    <mergeCell ref="B894:C894"/>
    <mergeCell ref="A895:E895"/>
    <mergeCell ref="B898:C898"/>
    <mergeCell ref="A899:E899"/>
    <mergeCell ref="B900:E900"/>
    <mergeCell ref="A901:E901"/>
    <mergeCell ref="B902:C902"/>
    <mergeCell ref="B903:C903"/>
    <mergeCell ref="B904:C904"/>
    <mergeCell ref="A905:E905"/>
    <mergeCell ref="B909:C909"/>
    <mergeCell ref="B906:C906"/>
    <mergeCell ref="A907:E907"/>
    <mergeCell ref="B908:C908"/>
    <mergeCell ref="A911:E911"/>
    <mergeCell ref="B910:C910"/>
    <mergeCell ref="B912:E912"/>
    <mergeCell ref="A913:E913"/>
    <mergeCell ref="B914:C914"/>
    <mergeCell ref="A915:E915"/>
    <mergeCell ref="B916:C916"/>
    <mergeCell ref="A917:E917"/>
    <mergeCell ref="A918:E918"/>
    <mergeCell ref="B919:C919"/>
    <mergeCell ref="B920:C920"/>
    <mergeCell ref="B921:C921"/>
    <mergeCell ref="B922:C922"/>
    <mergeCell ref="A923:E923"/>
    <mergeCell ref="B924:E924"/>
    <mergeCell ref="A925:E925"/>
    <mergeCell ref="B926:C926"/>
    <mergeCell ref="B927:C927"/>
    <mergeCell ref="B928:C928"/>
    <mergeCell ref="A929:E929"/>
    <mergeCell ref="B933:C933"/>
    <mergeCell ref="B930:C930"/>
    <mergeCell ref="A931:E931"/>
    <mergeCell ref="B932:C932"/>
    <mergeCell ref="A937:E937"/>
    <mergeCell ref="B934:C934"/>
    <mergeCell ref="A935:E935"/>
    <mergeCell ref="B936:E936"/>
    <mergeCell ref="B938:C938"/>
    <mergeCell ref="B940:C940"/>
    <mergeCell ref="A939:E939"/>
    <mergeCell ref="A941:E941"/>
    <mergeCell ref="A944:E944"/>
    <mergeCell ref="B945:C945"/>
    <mergeCell ref="B942:C942"/>
    <mergeCell ref="A943:E943"/>
    <mergeCell ref="B946:C946"/>
    <mergeCell ref="B947:C947"/>
    <mergeCell ref="B948:C948"/>
    <mergeCell ref="A949:E949"/>
    <mergeCell ref="B952:C952"/>
    <mergeCell ref="B953:C953"/>
    <mergeCell ref="B950:E950"/>
    <mergeCell ref="A951:E951"/>
    <mergeCell ref="B954:C954"/>
    <mergeCell ref="A955:E955"/>
    <mergeCell ref="B956:C956"/>
    <mergeCell ref="A957:E957"/>
    <mergeCell ref="B959:C959"/>
    <mergeCell ref="B958:C958"/>
    <mergeCell ref="B960:C960"/>
    <mergeCell ref="A961:E961"/>
    <mergeCell ref="A963:E963"/>
    <mergeCell ref="B962:E962"/>
    <mergeCell ref="B964:C964"/>
    <mergeCell ref="A965:E965"/>
    <mergeCell ref="B966:C966"/>
    <mergeCell ref="B968:C968"/>
    <mergeCell ref="A967:E967"/>
    <mergeCell ref="A969:E969"/>
    <mergeCell ref="B972:C972"/>
    <mergeCell ref="B973:C973"/>
    <mergeCell ref="A970:E970"/>
    <mergeCell ref="A971:E971"/>
    <mergeCell ref="B977:C977"/>
    <mergeCell ref="B974:C974"/>
    <mergeCell ref="B975:C975"/>
    <mergeCell ref="B976:C976"/>
    <mergeCell ref="B978:C978"/>
    <mergeCell ref="B979:C979"/>
    <mergeCell ref="B980:C980"/>
    <mergeCell ref="A981:E981"/>
    <mergeCell ref="A983:E983"/>
    <mergeCell ref="B985:C985"/>
    <mergeCell ref="B982:E982"/>
    <mergeCell ref="B984:C984"/>
    <mergeCell ref="B986:C986"/>
    <mergeCell ref="B988:C988"/>
    <mergeCell ref="A987:E987"/>
    <mergeCell ref="A989:E989"/>
    <mergeCell ref="B992:C992"/>
    <mergeCell ref="B993:C993"/>
    <mergeCell ref="A990:E990"/>
    <mergeCell ref="A991:E991"/>
    <mergeCell ref="B994:C994"/>
    <mergeCell ref="B995:C995"/>
    <mergeCell ref="B996:C996"/>
    <mergeCell ref="B997:C997"/>
    <mergeCell ref="B998:C998"/>
    <mergeCell ref="B999:C999"/>
    <mergeCell ref="B1000:C1000"/>
    <mergeCell ref="B1001:C1001"/>
    <mergeCell ref="B1005:C1005"/>
    <mergeCell ref="A1002:E1002"/>
    <mergeCell ref="B1003:E1003"/>
    <mergeCell ref="A1004:E1004"/>
    <mergeCell ref="B1006:C1006"/>
    <mergeCell ref="B1007:C1007"/>
    <mergeCell ref="B1009:C1009"/>
    <mergeCell ref="A1008:E1008"/>
    <mergeCell ref="B1011:C1011"/>
    <mergeCell ref="B1012:C1012"/>
    <mergeCell ref="A1010:E1010"/>
    <mergeCell ref="B1013:C1013"/>
    <mergeCell ref="B1015:C1015"/>
    <mergeCell ref="B1016:C1016"/>
    <mergeCell ref="B1017:C1017"/>
    <mergeCell ref="B1014:C1014"/>
    <mergeCell ref="B1019:C1019"/>
    <mergeCell ref="B1018:C1018"/>
    <mergeCell ref="B1020:E1020"/>
    <mergeCell ref="A1021:E1021"/>
    <mergeCell ref="B1022:C1022"/>
    <mergeCell ref="B1023:C1023"/>
    <mergeCell ref="B1024:C1024"/>
    <mergeCell ref="A1025:E1025"/>
    <mergeCell ref="B1026:C1026"/>
    <mergeCell ref="B1028:C1028"/>
    <mergeCell ref="B1029:C1029"/>
    <mergeCell ref="A1027:E1027"/>
    <mergeCell ref="B1033:C1033"/>
    <mergeCell ref="B1030:C1030"/>
    <mergeCell ref="B1031:C1031"/>
    <mergeCell ref="B1032:C1032"/>
    <mergeCell ref="B1034:C1034"/>
    <mergeCell ref="B1035:C1035"/>
    <mergeCell ref="B1036:C1036"/>
    <mergeCell ref="A1037:E1037"/>
    <mergeCell ref="B1040:C1040"/>
    <mergeCell ref="B1041:C1041"/>
    <mergeCell ref="B1038:E1038"/>
    <mergeCell ref="A1039:E1039"/>
    <mergeCell ref="B1042:C1042"/>
    <mergeCell ref="B1044:C1044"/>
    <mergeCell ref="A1043:E1043"/>
    <mergeCell ref="A1045:E1045"/>
    <mergeCell ref="B1046:C1046"/>
    <mergeCell ref="B1047:C1047"/>
    <mergeCell ref="B1048:C1048"/>
    <mergeCell ref="B1049:C1049"/>
    <mergeCell ref="B1051:C1051"/>
    <mergeCell ref="B1052:C1052"/>
    <mergeCell ref="B1053:C1053"/>
    <mergeCell ref="B1050:C1050"/>
    <mergeCell ref="B1054:C1054"/>
    <mergeCell ref="A1055:E1055"/>
    <mergeCell ref="B1056:E1056"/>
    <mergeCell ref="A1057:E1057"/>
    <mergeCell ref="B1058:C1058"/>
    <mergeCell ref="B1059:C1059"/>
    <mergeCell ref="B1060:C1060"/>
    <mergeCell ref="A1061:E1061"/>
    <mergeCell ref="B1062:C1062"/>
    <mergeCell ref="B1064:C1064"/>
    <mergeCell ref="B1065:C1065"/>
    <mergeCell ref="A1063:E1063"/>
    <mergeCell ref="B1069:C1069"/>
    <mergeCell ref="B1066:C1066"/>
    <mergeCell ref="B1067:C1067"/>
    <mergeCell ref="B1068:C1068"/>
    <mergeCell ref="B1070:C1070"/>
    <mergeCell ref="B1071:C1071"/>
    <mergeCell ref="B1072:C1072"/>
    <mergeCell ref="A1073:E1073"/>
    <mergeCell ref="B1076:C1076"/>
    <mergeCell ref="B1077:C1077"/>
    <mergeCell ref="B1074:E1074"/>
    <mergeCell ref="A1075:E1075"/>
    <mergeCell ref="B1078:C1078"/>
    <mergeCell ref="B1080:C1080"/>
    <mergeCell ref="A1079:E1079"/>
    <mergeCell ref="A1081:E1081"/>
    <mergeCell ref="B1082:C1082"/>
    <mergeCell ref="B1083:C1083"/>
    <mergeCell ref="B1084:C1084"/>
    <mergeCell ref="B1085:C1085"/>
    <mergeCell ref="B1087:C1087"/>
    <mergeCell ref="B1088:C1088"/>
    <mergeCell ref="B1089:C1089"/>
    <mergeCell ref="B1086:C1086"/>
    <mergeCell ref="B1090:C1090"/>
    <mergeCell ref="A1091:E1091"/>
    <mergeCell ref="B1092:E1092"/>
    <mergeCell ref="A1093:E1093"/>
    <mergeCell ref="B1094:C1094"/>
    <mergeCell ref="B1095:C1095"/>
    <mergeCell ref="B1096:C1096"/>
    <mergeCell ref="A1097:E1097"/>
    <mergeCell ref="B1098:C1098"/>
    <mergeCell ref="B1100:C1100"/>
    <mergeCell ref="B1101:C1101"/>
    <mergeCell ref="A1099:E1099"/>
    <mergeCell ref="B1105:C1105"/>
    <mergeCell ref="B1102:C1102"/>
    <mergeCell ref="B1103:C1103"/>
    <mergeCell ref="B1104:C1104"/>
    <mergeCell ref="B1106:C1106"/>
    <mergeCell ref="B1107:C1107"/>
    <mergeCell ref="B1108:C1108"/>
    <mergeCell ref="A1109:E1109"/>
    <mergeCell ref="B1110:E1110"/>
    <mergeCell ref="B1112:C1112"/>
    <mergeCell ref="B1113:C1113"/>
    <mergeCell ref="A1111:E1111"/>
    <mergeCell ref="B1114:C1114"/>
    <mergeCell ref="B1116:C1116"/>
    <mergeCell ref="B1117:C1117"/>
    <mergeCell ref="A1115:E1115"/>
    <mergeCell ref="B1118:C1118"/>
    <mergeCell ref="B1119:C1119"/>
    <mergeCell ref="B1120:C1120"/>
    <mergeCell ref="B1121:C1121"/>
    <mergeCell ref="B1123:C1123"/>
    <mergeCell ref="B1124:C1124"/>
    <mergeCell ref="B1125:C1125"/>
    <mergeCell ref="B1122:C1122"/>
    <mergeCell ref="B1126:C1126"/>
    <mergeCell ref="A1127:E1127"/>
    <mergeCell ref="B1128:E1128"/>
    <mergeCell ref="A1129:E1129"/>
    <mergeCell ref="B1130:C1130"/>
    <mergeCell ref="B1131:C1131"/>
    <mergeCell ref="B1132:C1132"/>
    <mergeCell ref="A1133:E1133"/>
    <mergeCell ref="B1134:C1134"/>
    <mergeCell ref="B1136:C1136"/>
    <mergeCell ref="B1137:C1137"/>
    <mergeCell ref="A1135:E1135"/>
    <mergeCell ref="B1141:C1141"/>
    <mergeCell ref="B1138:C1138"/>
    <mergeCell ref="B1139:C1139"/>
    <mergeCell ref="B1140:C1140"/>
    <mergeCell ref="B1142:C1142"/>
    <mergeCell ref="B1143:C1143"/>
    <mergeCell ref="B1144:C1144"/>
    <mergeCell ref="A1145:E1145"/>
    <mergeCell ref="B1148:C1148"/>
    <mergeCell ref="B1149:C1149"/>
    <mergeCell ref="B1146:E1146"/>
    <mergeCell ref="A1147:E1147"/>
    <mergeCell ref="B1150:C1150"/>
    <mergeCell ref="B1152:C1152"/>
    <mergeCell ref="A1151:E1151"/>
    <mergeCell ref="A1153:E1153"/>
    <mergeCell ref="B1154:C1154"/>
    <mergeCell ref="B1155:C1155"/>
    <mergeCell ref="B1156:C1156"/>
    <mergeCell ref="B1157:C1157"/>
    <mergeCell ref="B1159:C1159"/>
    <mergeCell ref="B1160:C1160"/>
    <mergeCell ref="B1161:C1161"/>
    <mergeCell ref="B1158:C1158"/>
    <mergeCell ref="B1162:C1162"/>
    <mergeCell ref="A1163:E1163"/>
    <mergeCell ref="B1164:E1164"/>
    <mergeCell ref="A1165:E1165"/>
    <mergeCell ref="B1166:C1166"/>
    <mergeCell ref="B1167:C1167"/>
    <mergeCell ref="B1168:C1168"/>
    <mergeCell ref="A1169:E1169"/>
    <mergeCell ref="B1170:C1170"/>
    <mergeCell ref="B1171:C1171"/>
    <mergeCell ref="B1172:C1172"/>
    <mergeCell ref="B1173:C1173"/>
    <mergeCell ref="B1177:C1177"/>
    <mergeCell ref="B1174:C1174"/>
    <mergeCell ref="B1175:C1175"/>
    <mergeCell ref="B1176:C1176"/>
    <mergeCell ref="B1178:C1178"/>
    <mergeCell ref="B1179:C1179"/>
    <mergeCell ref="B1180:C1180"/>
    <mergeCell ref="A1181:E1181"/>
    <mergeCell ref="B1184:C1184"/>
    <mergeCell ref="B1185:C1185"/>
    <mergeCell ref="B1182:E1182"/>
    <mergeCell ref="A1183:E1183"/>
    <mergeCell ref="B1186:C1186"/>
    <mergeCell ref="B1188:C1188"/>
    <mergeCell ref="A1187:E1187"/>
    <mergeCell ref="A1189:E1189"/>
    <mergeCell ref="B1190:C1190"/>
    <mergeCell ref="B1191:C1191"/>
    <mergeCell ref="B1192:C1192"/>
    <mergeCell ref="B1193:C1193"/>
    <mergeCell ref="B1195:C1195"/>
    <mergeCell ref="B1196:C1196"/>
    <mergeCell ref="B1197:C1197"/>
    <mergeCell ref="B1194:C1194"/>
    <mergeCell ref="B1198:C1198"/>
    <mergeCell ref="A1199:E1199"/>
    <mergeCell ref="B1200:E1200"/>
    <mergeCell ref="A1201:E1201"/>
    <mergeCell ref="B1202:C1202"/>
    <mergeCell ref="B1203:C1203"/>
    <mergeCell ref="B1204:C1204"/>
    <mergeCell ref="A1205:E1205"/>
    <mergeCell ref="B1206:C1206"/>
    <mergeCell ref="B1208:C1208"/>
    <mergeCell ref="B1209:C1209"/>
    <mergeCell ref="A1207:E1207"/>
    <mergeCell ref="B1213:C1213"/>
    <mergeCell ref="B1210:C1210"/>
    <mergeCell ref="B1211:C1211"/>
    <mergeCell ref="B1212:C1212"/>
    <mergeCell ref="B1214:C1214"/>
    <mergeCell ref="B1215:C1215"/>
    <mergeCell ref="B1216:C1216"/>
    <mergeCell ref="A1217:E1217"/>
    <mergeCell ref="B1220:C1220"/>
    <mergeCell ref="B1221:C1221"/>
    <mergeCell ref="B1218:E1218"/>
    <mergeCell ref="A1219:E1219"/>
    <mergeCell ref="B1222:C1222"/>
    <mergeCell ref="B1224:C1224"/>
    <mergeCell ref="A1223:E1223"/>
    <mergeCell ref="A1225:E1225"/>
    <mergeCell ref="B1226:C1226"/>
    <mergeCell ref="B1227:C1227"/>
    <mergeCell ref="B1228:C1228"/>
    <mergeCell ref="B1229:C1229"/>
    <mergeCell ref="B1231:C1231"/>
    <mergeCell ref="B1232:C1232"/>
    <mergeCell ref="B1233:C1233"/>
    <mergeCell ref="B1230:C1230"/>
    <mergeCell ref="B1234:C1234"/>
    <mergeCell ref="A1235:E1235"/>
    <mergeCell ref="B1236:E1236"/>
    <mergeCell ref="A1237:E1237"/>
    <mergeCell ref="B1238:C1238"/>
    <mergeCell ref="B1239:C1239"/>
    <mergeCell ref="B1240:C1240"/>
    <mergeCell ref="A1241:E1241"/>
    <mergeCell ref="B1242:C1242"/>
    <mergeCell ref="B1244:C1244"/>
    <mergeCell ref="B1245:C1245"/>
    <mergeCell ref="A1243:E1243"/>
    <mergeCell ref="B1249:C1249"/>
    <mergeCell ref="B1246:C1246"/>
    <mergeCell ref="B1247:C1247"/>
    <mergeCell ref="B1248:C1248"/>
    <mergeCell ref="B1250:C1250"/>
    <mergeCell ref="B1251:C1251"/>
    <mergeCell ref="B1252:C1252"/>
    <mergeCell ref="A1253:E1253"/>
    <mergeCell ref="B1256:C1256"/>
    <mergeCell ref="B1257:C1257"/>
    <mergeCell ref="B1254:E1254"/>
    <mergeCell ref="A1255:E1255"/>
    <mergeCell ref="B1258:C1258"/>
    <mergeCell ref="B1260:C1260"/>
    <mergeCell ref="A1259:E1259"/>
    <mergeCell ref="A1261:E1261"/>
    <mergeCell ref="B1262:C1262"/>
    <mergeCell ref="B1263:C1263"/>
    <mergeCell ref="B1264:C1264"/>
    <mergeCell ref="B1265:C1265"/>
    <mergeCell ref="B1267:C1267"/>
    <mergeCell ref="B1268:C1268"/>
    <mergeCell ref="B1269:C1269"/>
    <mergeCell ref="B1266:C1266"/>
    <mergeCell ref="B1270:C1270"/>
    <mergeCell ref="A1271:E1271"/>
    <mergeCell ref="B1272:E1272"/>
    <mergeCell ref="A1273:E1273"/>
    <mergeCell ref="B1274:C1274"/>
    <mergeCell ref="B1275:C1275"/>
    <mergeCell ref="B1276:C1276"/>
    <mergeCell ref="A1277:E1277"/>
    <mergeCell ref="B1278:C1278"/>
    <mergeCell ref="B1280:C1280"/>
    <mergeCell ref="B1281:C1281"/>
    <mergeCell ref="A1279:E1279"/>
    <mergeCell ref="B1285:C1285"/>
    <mergeCell ref="B1282:C1282"/>
    <mergeCell ref="B1283:C1283"/>
    <mergeCell ref="B1284:C1284"/>
    <mergeCell ref="B1286:C1286"/>
    <mergeCell ref="B1287:C1287"/>
    <mergeCell ref="B1288:C1288"/>
    <mergeCell ref="A1289:E1289"/>
    <mergeCell ref="B1292:C1292"/>
    <mergeCell ref="B1293:C1293"/>
    <mergeCell ref="B1290:E1290"/>
    <mergeCell ref="A1291:E1291"/>
    <mergeCell ref="B1294:C1294"/>
    <mergeCell ref="B1296:C1296"/>
    <mergeCell ref="A1295:E1295"/>
    <mergeCell ref="A1297:E1297"/>
    <mergeCell ref="B1298:C1298"/>
    <mergeCell ref="B1299:C1299"/>
    <mergeCell ref="B1300:C1300"/>
    <mergeCell ref="B1301:C1301"/>
    <mergeCell ref="B1303:C1303"/>
    <mergeCell ref="B1304:C1304"/>
    <mergeCell ref="B1305:C1305"/>
    <mergeCell ref="B1302:C1302"/>
    <mergeCell ref="B1306:C1306"/>
    <mergeCell ref="A1307:E1307"/>
    <mergeCell ref="B1308:E1308"/>
    <mergeCell ref="A1309:E1309"/>
    <mergeCell ref="B1310:C1310"/>
    <mergeCell ref="B1311:C1311"/>
    <mergeCell ref="B1312:C1312"/>
    <mergeCell ref="A1313:E1313"/>
    <mergeCell ref="B1314:C1314"/>
    <mergeCell ref="B1316:C1316"/>
    <mergeCell ref="B1317:C1317"/>
    <mergeCell ref="A1315:E1315"/>
    <mergeCell ref="B1321:C1321"/>
    <mergeCell ref="B1318:C1318"/>
    <mergeCell ref="B1319:C1319"/>
    <mergeCell ref="B1320:C1320"/>
    <mergeCell ref="B1322:C1322"/>
    <mergeCell ref="B1323:C1323"/>
    <mergeCell ref="B1324:C1324"/>
    <mergeCell ref="A1325:E1325"/>
    <mergeCell ref="B1328:C1328"/>
    <mergeCell ref="B1329:C1329"/>
    <mergeCell ref="B1326:E1326"/>
    <mergeCell ref="A1327:E1327"/>
    <mergeCell ref="B1330:C1330"/>
    <mergeCell ref="B1332:C1332"/>
    <mergeCell ref="A1331:E1331"/>
    <mergeCell ref="A1333:E1333"/>
    <mergeCell ref="B1334:C1334"/>
    <mergeCell ref="B1335:C1335"/>
    <mergeCell ref="B1336:C1336"/>
    <mergeCell ref="B1337:C1337"/>
    <mergeCell ref="B1339:C1339"/>
    <mergeCell ref="B1340:C1340"/>
    <mergeCell ref="B1341:C1341"/>
    <mergeCell ref="B1338:C1338"/>
    <mergeCell ref="B1342:C1342"/>
    <mergeCell ref="A1343:E1343"/>
    <mergeCell ref="B1344:E1344"/>
    <mergeCell ref="A1345:E1345"/>
    <mergeCell ref="B1346:C1346"/>
    <mergeCell ref="B1347:C1347"/>
    <mergeCell ref="B1348:C1348"/>
    <mergeCell ref="A1349:E1349"/>
    <mergeCell ref="B1350:C1350"/>
    <mergeCell ref="B1352:C1352"/>
    <mergeCell ref="B1353:C1353"/>
    <mergeCell ref="A1351:E1351"/>
    <mergeCell ref="B1357:C1357"/>
    <mergeCell ref="B1354:C1354"/>
    <mergeCell ref="B1355:C1355"/>
    <mergeCell ref="B1356:C1356"/>
    <mergeCell ref="B1362:E1362"/>
    <mergeCell ref="A1363:E1363"/>
    <mergeCell ref="B1364:C1364"/>
    <mergeCell ref="B1358:C1358"/>
    <mergeCell ref="B1359:C1359"/>
    <mergeCell ref="B1360:C1360"/>
    <mergeCell ref="A1361:E1361"/>
    <mergeCell ref="B1366:C1366"/>
    <mergeCell ref="B1368:C1368"/>
    <mergeCell ref="B1365:C1365"/>
    <mergeCell ref="A1367:E1367"/>
    <mergeCell ref="B1371:C1371"/>
    <mergeCell ref="B1372:C1372"/>
    <mergeCell ref="A1369:E1369"/>
    <mergeCell ref="A1370:E1370"/>
    <mergeCell ref="B1373:C1373"/>
    <mergeCell ref="B1374:C1374"/>
    <mergeCell ref="B1375:C1375"/>
    <mergeCell ref="B1376:C1376"/>
    <mergeCell ref="A1385:E1385"/>
    <mergeCell ref="B1386:C1386"/>
    <mergeCell ref="B1377:C1377"/>
    <mergeCell ref="B1378:C1378"/>
    <mergeCell ref="A1379:E1379"/>
    <mergeCell ref="B1380:E1380"/>
    <mergeCell ref="A1381:E1381"/>
    <mergeCell ref="B1382:C1382"/>
    <mergeCell ref="B1383:C1383"/>
    <mergeCell ref="B1384:C1384"/>
    <mergeCell ref="B1392:C1392"/>
    <mergeCell ref="B1393:C1393"/>
    <mergeCell ref="A1387:E1387"/>
    <mergeCell ref="A1388:E1388"/>
    <mergeCell ref="B1398:C1398"/>
    <mergeCell ref="B1399:C1399"/>
    <mergeCell ref="B1400:C1400"/>
    <mergeCell ref="B1394:C1394"/>
    <mergeCell ref="B1395:C1395"/>
    <mergeCell ref="B1396:C1396"/>
    <mergeCell ref="B1397:C1397"/>
    <mergeCell ref="A1403:E1403"/>
    <mergeCell ref="B1402:E1402"/>
    <mergeCell ref="B1404:C1404"/>
    <mergeCell ref="B1405:C1405"/>
    <mergeCell ref="B1406:C1406"/>
    <mergeCell ref="B1408:C1408"/>
    <mergeCell ref="A1409:E1409"/>
    <mergeCell ref="A1407:E1407"/>
    <mergeCell ref="B1410:C1410"/>
    <mergeCell ref="B1412:C1412"/>
    <mergeCell ref="B1413:C1413"/>
    <mergeCell ref="B1411:C1411"/>
    <mergeCell ref="B1414:C1414"/>
    <mergeCell ref="B1415:C1415"/>
    <mergeCell ref="B1416:C1416"/>
    <mergeCell ref="B1417:C1417"/>
    <mergeCell ref="B1418:C1418"/>
    <mergeCell ref="A1421:E1421"/>
    <mergeCell ref="A1419:E1419"/>
    <mergeCell ref="B1420:E1420"/>
    <mergeCell ref="B1424:C1424"/>
    <mergeCell ref="B1422:C1422"/>
    <mergeCell ref="B1423:C1423"/>
    <mergeCell ref="A1425:E1425"/>
    <mergeCell ref="B1426:C1426"/>
    <mergeCell ref="A1427:E1427"/>
    <mergeCell ref="A1429:E1429"/>
    <mergeCell ref="A1428:E1428"/>
    <mergeCell ref="B1432:C1432"/>
    <mergeCell ref="B1433:C1433"/>
    <mergeCell ref="B1430:C1430"/>
    <mergeCell ref="B1431:C1431"/>
    <mergeCell ref="B1434:C1434"/>
    <mergeCell ref="B1435:C1435"/>
    <mergeCell ref="B1436:C1436"/>
    <mergeCell ref="B1437:C1437"/>
    <mergeCell ref="B1438:C1438"/>
    <mergeCell ref="B1439:C1439"/>
    <mergeCell ref="A1440:E1440"/>
    <mergeCell ref="B1441:E1441"/>
    <mergeCell ref="A1442:E1442"/>
    <mergeCell ref="B1445:C1445"/>
    <mergeCell ref="B1443:C1443"/>
    <mergeCell ref="B1444:C1444"/>
    <mergeCell ref="B1447:C1447"/>
    <mergeCell ref="A1448:E1448"/>
    <mergeCell ref="B1449:C1449"/>
    <mergeCell ref="A1446:E1446"/>
    <mergeCell ref="B1451:C1451"/>
    <mergeCell ref="B1452:C1452"/>
    <mergeCell ref="B1453:C1453"/>
    <mergeCell ref="B1450:C1450"/>
    <mergeCell ref="B1454:C1454"/>
    <mergeCell ref="B1455:C1455"/>
    <mergeCell ref="B1456:C1456"/>
    <mergeCell ref="B1457:C1457"/>
    <mergeCell ref="A1460:E1460"/>
    <mergeCell ref="A1458:E1458"/>
    <mergeCell ref="B1459:E1459"/>
    <mergeCell ref="B1461:C1461"/>
    <mergeCell ref="B1463:C1463"/>
    <mergeCell ref="B1465:C1465"/>
    <mergeCell ref="B1462:C1462"/>
    <mergeCell ref="A1464:E1464"/>
    <mergeCell ref="A1466:E1466"/>
    <mergeCell ref="B1467:C1467"/>
    <mergeCell ref="B1469:C1469"/>
    <mergeCell ref="B1468:C1468"/>
    <mergeCell ref="B1470:C1470"/>
    <mergeCell ref="B1471:C1471"/>
    <mergeCell ref="B1472:C1472"/>
    <mergeCell ref="B1473:C1473"/>
    <mergeCell ref="B1474:C1474"/>
    <mergeCell ref="B1475:C1475"/>
    <mergeCell ref="A1476:E1476"/>
    <mergeCell ref="B1477:E1477"/>
    <mergeCell ref="A1478:E1478"/>
    <mergeCell ref="B1481:C1481"/>
    <mergeCell ref="B1479:C1479"/>
    <mergeCell ref="B1480:C1480"/>
    <mergeCell ref="B1483:C1483"/>
    <mergeCell ref="A1484:E1484"/>
    <mergeCell ref="B1485:C1485"/>
    <mergeCell ref="A1482:E1482"/>
    <mergeCell ref="B1487:C1487"/>
    <mergeCell ref="B1488:C1488"/>
    <mergeCell ref="B1489:C1489"/>
    <mergeCell ref="B1486:C1486"/>
    <mergeCell ref="B1490:C1490"/>
    <mergeCell ref="B1491:C1491"/>
    <mergeCell ref="B1492:C1492"/>
    <mergeCell ref="B1493:C1493"/>
    <mergeCell ref="A1496:E1496"/>
    <mergeCell ref="A1494:E1494"/>
    <mergeCell ref="B1495:E1495"/>
    <mergeCell ref="B1497:C1497"/>
    <mergeCell ref="B1499:C1499"/>
    <mergeCell ref="B1501:C1501"/>
    <mergeCell ref="B1498:C1498"/>
    <mergeCell ref="A1500:E1500"/>
    <mergeCell ref="A1502:E1502"/>
    <mergeCell ref="B1503:C1503"/>
    <mergeCell ref="B1505:C1505"/>
    <mergeCell ref="B1504:C1504"/>
    <mergeCell ref="B1506:C1506"/>
    <mergeCell ref="B1507:C1507"/>
    <mergeCell ref="B1508:C1508"/>
    <mergeCell ref="B1509:C1509"/>
    <mergeCell ref="B1510:C1510"/>
    <mergeCell ref="B1511:C1511"/>
    <mergeCell ref="A1512:E1512"/>
    <mergeCell ref="B1513:E1513"/>
    <mergeCell ref="A1514:E1514"/>
    <mergeCell ref="B1517:C1517"/>
    <mergeCell ref="B1515:C1515"/>
    <mergeCell ref="B1516:C1516"/>
    <mergeCell ref="B1519:C1519"/>
    <mergeCell ref="A1520:E1520"/>
    <mergeCell ref="B1521:C1521"/>
    <mergeCell ref="A1518:E1518"/>
    <mergeCell ref="B1523:C1523"/>
    <mergeCell ref="B1524:C1524"/>
    <mergeCell ref="B1525:C1525"/>
    <mergeCell ref="B1522:C1522"/>
    <mergeCell ref="B1526:C1526"/>
    <mergeCell ref="B1527:C1527"/>
    <mergeCell ref="B1528:C1528"/>
    <mergeCell ref="B1529:C1529"/>
    <mergeCell ref="A1532:E1532"/>
    <mergeCell ref="A1530:E1530"/>
    <mergeCell ref="B1531:E1531"/>
    <mergeCell ref="B1533:C1533"/>
    <mergeCell ref="B1535:C1535"/>
    <mergeCell ref="B1537:C1537"/>
    <mergeCell ref="B1534:C1534"/>
    <mergeCell ref="A1536:E1536"/>
    <mergeCell ref="A1538:E1538"/>
    <mergeCell ref="B1539:C1539"/>
    <mergeCell ref="B1541:C1541"/>
    <mergeCell ref="B1540:C1540"/>
    <mergeCell ref="B1542:C1542"/>
    <mergeCell ref="B1543:C1543"/>
    <mergeCell ref="B1544:C1544"/>
    <mergeCell ref="B1545:C1545"/>
    <mergeCell ref="B1546:C1546"/>
    <mergeCell ref="B1547:C1547"/>
    <mergeCell ref="A1548:E1548"/>
    <mergeCell ref="B1549:E1549"/>
    <mergeCell ref="A1550:E1550"/>
    <mergeCell ref="B1553:C1553"/>
    <mergeCell ref="B1551:C1551"/>
    <mergeCell ref="B1552:C1552"/>
    <mergeCell ref="B1555:C1555"/>
    <mergeCell ref="A1556:E1556"/>
    <mergeCell ref="B1557:C1557"/>
    <mergeCell ref="A1554:E1554"/>
    <mergeCell ref="B1559:C1559"/>
    <mergeCell ref="B1560:C1560"/>
    <mergeCell ref="B1561:C1561"/>
    <mergeCell ref="B1558:C1558"/>
    <mergeCell ref="B1562:C1562"/>
    <mergeCell ref="B1563:C1563"/>
    <mergeCell ref="B1564:C1564"/>
    <mergeCell ref="B1565:C1565"/>
    <mergeCell ref="A1568:E1568"/>
    <mergeCell ref="A1566:E1566"/>
    <mergeCell ref="B1567:E1567"/>
    <mergeCell ref="B1569:C1569"/>
    <mergeCell ref="B1571:C1571"/>
    <mergeCell ref="B1573:C1573"/>
    <mergeCell ref="B1570:C1570"/>
    <mergeCell ref="A1572:E1572"/>
    <mergeCell ref="A1574:E1574"/>
    <mergeCell ref="B1575:C1575"/>
    <mergeCell ref="B1577:C1577"/>
    <mergeCell ref="B1576:C1576"/>
    <mergeCell ref="B1578:C1578"/>
    <mergeCell ref="B1579:C1579"/>
    <mergeCell ref="B1580:C1580"/>
    <mergeCell ref="B1581:C1581"/>
    <mergeCell ref="B1582:C1582"/>
    <mergeCell ref="B1583:C1583"/>
    <mergeCell ref="A1584:E1584"/>
    <mergeCell ref="B1585:E1585"/>
    <mergeCell ref="A1586:E1586"/>
    <mergeCell ref="B1589:C1589"/>
    <mergeCell ref="B1587:C1587"/>
    <mergeCell ref="B1588:C1588"/>
    <mergeCell ref="B1591:C1591"/>
    <mergeCell ref="A1592:E1592"/>
    <mergeCell ref="B1593:C1593"/>
    <mergeCell ref="A1590:E1590"/>
    <mergeCell ref="B1595:C1595"/>
    <mergeCell ref="B1596:C1596"/>
    <mergeCell ref="B1597:C1597"/>
    <mergeCell ref="B1594:C1594"/>
    <mergeCell ref="B1598:C1598"/>
    <mergeCell ref="B1599:C1599"/>
    <mergeCell ref="B1600:C1600"/>
    <mergeCell ref="B1601:C1601"/>
    <mergeCell ref="A1604:E1604"/>
    <mergeCell ref="A1602:E1602"/>
    <mergeCell ref="B1603:E1603"/>
    <mergeCell ref="B1605:C1605"/>
    <mergeCell ref="B1607:C1607"/>
    <mergeCell ref="B1609:C1609"/>
    <mergeCell ref="B1606:C1606"/>
    <mergeCell ref="A1608:E1608"/>
    <mergeCell ref="A1610:E1610"/>
    <mergeCell ref="B1611:C1611"/>
    <mergeCell ref="B1613:C1613"/>
    <mergeCell ref="B1612:C1612"/>
    <mergeCell ref="B1614:C1614"/>
    <mergeCell ref="B1615:C1615"/>
    <mergeCell ref="B1616:C1616"/>
    <mergeCell ref="B1617:C1617"/>
    <mergeCell ref="B1618:C1618"/>
    <mergeCell ref="B1619:C1619"/>
    <mergeCell ref="A1620:E1620"/>
    <mergeCell ref="B1621:E1621"/>
    <mergeCell ref="A1622:E1622"/>
    <mergeCell ref="B1625:C1625"/>
    <mergeCell ref="B1623:C1623"/>
    <mergeCell ref="B1624:C1624"/>
    <mergeCell ref="B1627:C1627"/>
    <mergeCell ref="A1628:E1628"/>
    <mergeCell ref="B1629:C1629"/>
    <mergeCell ref="A1626:E1626"/>
    <mergeCell ref="B1631:C1631"/>
    <mergeCell ref="B1632:C1632"/>
    <mergeCell ref="B1633:C1633"/>
    <mergeCell ref="B1630:C1630"/>
    <mergeCell ref="B1634:C1634"/>
    <mergeCell ref="B1635:C1635"/>
    <mergeCell ref="B1636:C1636"/>
    <mergeCell ref="B1637:C1637"/>
    <mergeCell ref="A1640:E1640"/>
    <mergeCell ref="A1638:E1638"/>
    <mergeCell ref="B1639:E1639"/>
    <mergeCell ref="B1641:C1641"/>
    <mergeCell ref="B1643:C1643"/>
    <mergeCell ref="B1645:C1645"/>
    <mergeCell ref="B1642:C1642"/>
    <mergeCell ref="A1644:E1644"/>
    <mergeCell ref="A1646:E1646"/>
    <mergeCell ref="B1647:C1647"/>
    <mergeCell ref="B1649:C1649"/>
    <mergeCell ref="B1648:C1648"/>
    <mergeCell ref="B1650:C1650"/>
    <mergeCell ref="B1651:C1651"/>
    <mergeCell ref="B1652:C1652"/>
    <mergeCell ref="B1653:C1653"/>
    <mergeCell ref="B1654:C1654"/>
    <mergeCell ref="B1655:C1655"/>
    <mergeCell ref="A1656:E1656"/>
    <mergeCell ref="B1657:E1657"/>
    <mergeCell ref="A1658:E1658"/>
    <mergeCell ref="B1661:C1661"/>
    <mergeCell ref="B1659:C1659"/>
    <mergeCell ref="B1660:C1660"/>
    <mergeCell ref="B1663:C1663"/>
    <mergeCell ref="A1664:E1664"/>
    <mergeCell ref="B1665:C1665"/>
    <mergeCell ref="A1662:E1662"/>
    <mergeCell ref="B1667:C1667"/>
    <mergeCell ref="B1668:C1668"/>
    <mergeCell ref="B1669:C1669"/>
    <mergeCell ref="B1666:C1666"/>
    <mergeCell ref="B1670:C1670"/>
    <mergeCell ref="B1671:C1671"/>
    <mergeCell ref="B1672:C1672"/>
    <mergeCell ref="B1673:C1673"/>
    <mergeCell ref="A1676:E1676"/>
    <mergeCell ref="A1674:E1674"/>
    <mergeCell ref="B1675:E1675"/>
    <mergeCell ref="B1677:C1677"/>
    <mergeCell ref="B1679:C1679"/>
    <mergeCell ref="B1681:C1681"/>
    <mergeCell ref="B1678:C1678"/>
    <mergeCell ref="A1680:E1680"/>
    <mergeCell ref="A1682:E1682"/>
    <mergeCell ref="B1683:C1683"/>
    <mergeCell ref="B1685:C1685"/>
    <mergeCell ref="B1684:C1684"/>
    <mergeCell ref="B1686:C1686"/>
    <mergeCell ref="B1687:C1687"/>
    <mergeCell ref="B1688:C1688"/>
    <mergeCell ref="B1689:C1689"/>
    <mergeCell ref="B1690:C1690"/>
    <mergeCell ref="B1691:C1691"/>
    <mergeCell ref="A1692:E1692"/>
    <mergeCell ref="B1693:E1693"/>
    <mergeCell ref="A1694:E1694"/>
    <mergeCell ref="B1697:C1697"/>
    <mergeCell ref="B1695:C1695"/>
    <mergeCell ref="B1696:C1696"/>
    <mergeCell ref="B1699:C1699"/>
    <mergeCell ref="A1700:E1700"/>
    <mergeCell ref="B1701:C1701"/>
    <mergeCell ref="A1698:E1698"/>
    <mergeCell ref="B1703:C1703"/>
    <mergeCell ref="B1704:C1704"/>
    <mergeCell ref="B1705:C1705"/>
    <mergeCell ref="B1702:C1702"/>
    <mergeCell ref="B1706:C1706"/>
    <mergeCell ref="B1707:C1707"/>
    <mergeCell ref="B1708:C1708"/>
    <mergeCell ref="B1709:C1709"/>
    <mergeCell ref="A1712:E1712"/>
    <mergeCell ref="A1710:E1710"/>
    <mergeCell ref="B1711:E1711"/>
    <mergeCell ref="B1713:C1713"/>
    <mergeCell ref="B1715:C1715"/>
    <mergeCell ref="B1717:C1717"/>
    <mergeCell ref="B1714:C1714"/>
    <mergeCell ref="A1716:E1716"/>
    <mergeCell ref="A1718:E1718"/>
    <mergeCell ref="B1719:C1719"/>
    <mergeCell ref="B1721:C1721"/>
    <mergeCell ref="B1720:C1720"/>
    <mergeCell ref="B1722:C1722"/>
    <mergeCell ref="B1723:C1723"/>
    <mergeCell ref="B1724:C1724"/>
    <mergeCell ref="B1725:C1725"/>
    <mergeCell ref="B1726:C1726"/>
    <mergeCell ref="B1727:C1727"/>
    <mergeCell ref="A1728:E1728"/>
    <mergeCell ref="B1729:E1729"/>
    <mergeCell ref="A1730:E1730"/>
    <mergeCell ref="B1733:C1733"/>
    <mergeCell ref="B1731:C1731"/>
    <mergeCell ref="B1732:C1732"/>
    <mergeCell ref="B1735:C1735"/>
    <mergeCell ref="A1736:E1736"/>
    <mergeCell ref="B1737:C1737"/>
    <mergeCell ref="A1734:E1734"/>
    <mergeCell ref="B1739:C1739"/>
    <mergeCell ref="B1740:C1740"/>
    <mergeCell ref="B1741:C1741"/>
    <mergeCell ref="B1738:C1738"/>
    <mergeCell ref="B1742:C1742"/>
    <mergeCell ref="B1743:C1743"/>
    <mergeCell ref="B1744:C1744"/>
    <mergeCell ref="B1745:C1745"/>
    <mergeCell ref="A1748:E1748"/>
    <mergeCell ref="A1746:E1746"/>
    <mergeCell ref="B1747:E1747"/>
    <mergeCell ref="B1749:C1749"/>
    <mergeCell ref="B1751:C1751"/>
    <mergeCell ref="B1753:C1753"/>
    <mergeCell ref="B1750:C1750"/>
    <mergeCell ref="A1752:E1752"/>
    <mergeCell ref="A1754:E1754"/>
    <mergeCell ref="B1755:C1755"/>
    <mergeCell ref="B1757:C1757"/>
    <mergeCell ref="B1756:C1756"/>
    <mergeCell ref="B1758:C1758"/>
    <mergeCell ref="B1759:C1759"/>
    <mergeCell ref="B1760:C1760"/>
    <mergeCell ref="B1761:C1761"/>
    <mergeCell ref="B1762:C1762"/>
    <mergeCell ref="B1763:C1763"/>
    <mergeCell ref="A1764:E1764"/>
    <mergeCell ref="B1765:E1765"/>
    <mergeCell ref="A1766:E1766"/>
    <mergeCell ref="B1769:C1769"/>
    <mergeCell ref="B1767:C1767"/>
    <mergeCell ref="B1768:C1768"/>
    <mergeCell ref="B1771:C1771"/>
    <mergeCell ref="A1772:E1772"/>
    <mergeCell ref="B1773:C1773"/>
    <mergeCell ref="A1770:E1770"/>
    <mergeCell ref="B1775:C1775"/>
    <mergeCell ref="B1776:C1776"/>
    <mergeCell ref="B1777:C1777"/>
    <mergeCell ref="B1774:C1774"/>
    <mergeCell ref="B1778:C1778"/>
    <mergeCell ref="B1779:C1779"/>
    <mergeCell ref="B1780:C1780"/>
    <mergeCell ref="B1781:C1781"/>
    <mergeCell ref="A1784:E1784"/>
    <mergeCell ref="A1782:E1782"/>
    <mergeCell ref="B1783:E1783"/>
    <mergeCell ref="B1785:C1785"/>
    <mergeCell ref="B1787:C1787"/>
    <mergeCell ref="B1789:C1789"/>
    <mergeCell ref="B1786:C1786"/>
    <mergeCell ref="A1788:E1788"/>
    <mergeCell ref="A1790:E1790"/>
    <mergeCell ref="B1791:C1791"/>
    <mergeCell ref="B1793:C1793"/>
    <mergeCell ref="B1792:C1792"/>
    <mergeCell ref="B1794:C1794"/>
    <mergeCell ref="B1795:C1795"/>
    <mergeCell ref="B1796:C1796"/>
    <mergeCell ref="B1797:C1797"/>
    <mergeCell ref="B1798:C1798"/>
    <mergeCell ref="B1799:C1799"/>
    <mergeCell ref="A1800:E1800"/>
    <mergeCell ref="B1801:E1801"/>
    <mergeCell ref="A1802:E1802"/>
    <mergeCell ref="B1805:C1805"/>
    <mergeCell ref="B1803:C1803"/>
    <mergeCell ref="B1804:C1804"/>
    <mergeCell ref="B1807:C1807"/>
    <mergeCell ref="A1808:E1808"/>
    <mergeCell ref="A1806:E1806"/>
    <mergeCell ref="A1809:E1809"/>
    <mergeCell ref="B1812:C1812"/>
    <mergeCell ref="B1813:C1813"/>
    <mergeCell ref="B1810:C1810"/>
    <mergeCell ref="B1811:C1811"/>
    <mergeCell ref="B1814:C1814"/>
    <mergeCell ref="B1815:C1815"/>
    <mergeCell ref="B1816:E1816"/>
    <mergeCell ref="A1817:E1817"/>
    <mergeCell ref="A1819:E1819"/>
    <mergeCell ref="B1820:C1820"/>
    <mergeCell ref="A1821:E1821"/>
    <mergeCell ref="B1818:C1818"/>
    <mergeCell ref="A1823:E1823"/>
    <mergeCell ref="A1822:E1822"/>
    <mergeCell ref="B1824:C1824"/>
    <mergeCell ref="B1825:C1825"/>
    <mergeCell ref="B1826:C1826"/>
    <mergeCell ref="B1827:C1827"/>
    <mergeCell ref="A1828:E1828"/>
    <mergeCell ref="B1829:E1829"/>
    <mergeCell ref="A1830:E1830"/>
    <mergeCell ref="B1833:C1833"/>
    <mergeCell ref="B1831:C1831"/>
    <mergeCell ref="B1832:C1832"/>
    <mergeCell ref="B1835:C1835"/>
    <mergeCell ref="A1836:E1836"/>
    <mergeCell ref="A1834:E1834"/>
    <mergeCell ref="A1837:E1837"/>
    <mergeCell ref="A1838:E1838"/>
    <mergeCell ref="B1841:C1841"/>
    <mergeCell ref="B1839:C1839"/>
    <mergeCell ref="B1840:C1840"/>
    <mergeCell ref="B1842:C1842"/>
    <mergeCell ref="A1845:E1845"/>
    <mergeCell ref="A1843:E1843"/>
    <mergeCell ref="B1844:E1844"/>
    <mergeCell ref="B1848:C1848"/>
    <mergeCell ref="B1846:C1846"/>
    <mergeCell ref="B1847:C1847"/>
    <mergeCell ref="A1849:E1849"/>
    <mergeCell ref="B1850:C1850"/>
    <mergeCell ref="A1851:E1851"/>
    <mergeCell ref="B1852:C1852"/>
    <mergeCell ref="B1853:C1853"/>
    <mergeCell ref="B1854:C1854"/>
    <mergeCell ref="A1857:E1857"/>
    <mergeCell ref="A1855:E1855"/>
    <mergeCell ref="B1856:E1856"/>
    <mergeCell ref="B1860:C1860"/>
    <mergeCell ref="B1858:C1858"/>
    <mergeCell ref="B1859:C1859"/>
    <mergeCell ref="A1861:E1861"/>
    <mergeCell ref="B1870:C1870"/>
    <mergeCell ref="B1862:C1862"/>
    <mergeCell ref="A1863:E1863"/>
    <mergeCell ref="B1864:C1864"/>
    <mergeCell ref="B1866:C1866"/>
    <mergeCell ref="A1869:E1869"/>
    <mergeCell ref="A1867:E1867"/>
    <mergeCell ref="B1868:E1868"/>
    <mergeCell ref="B1872:C1872"/>
    <mergeCell ref="B1874:C1874"/>
    <mergeCell ref="B1871:C1871"/>
    <mergeCell ref="A1873:E1873"/>
    <mergeCell ref="A1875:E1875"/>
    <mergeCell ref="B1876:C1876"/>
    <mergeCell ref="B1878:C1878"/>
    <mergeCell ref="B1877:C1877"/>
    <mergeCell ref="A1881:E1881"/>
    <mergeCell ref="A1879:E1879"/>
    <mergeCell ref="B1880:E1880"/>
    <mergeCell ref="B1882:C1882"/>
    <mergeCell ref="B1884:C1884"/>
    <mergeCell ref="B1886:C1886"/>
    <mergeCell ref="B1883:C1883"/>
    <mergeCell ref="A1885:E1885"/>
    <mergeCell ref="A1887:E1887"/>
    <mergeCell ref="B1888:C1888"/>
    <mergeCell ref="B1890:C1890"/>
    <mergeCell ref="B1889:C1889"/>
    <mergeCell ref="A1893:E1893"/>
    <mergeCell ref="A1891:E1891"/>
    <mergeCell ref="B1892:E1892"/>
    <mergeCell ref="B1894:C1894"/>
    <mergeCell ref="B1896:C1896"/>
    <mergeCell ref="B1898:C1898"/>
    <mergeCell ref="B1895:C1895"/>
    <mergeCell ref="A1897:E1897"/>
    <mergeCell ref="A1899:E1899"/>
    <mergeCell ref="B1900:C1900"/>
    <mergeCell ref="B1902:C1902"/>
    <mergeCell ref="B1901:C1901"/>
    <mergeCell ref="A1905:E1905"/>
    <mergeCell ref="A1903:E1903"/>
    <mergeCell ref="B1904:E1904"/>
    <mergeCell ref="B1906:C1906"/>
    <mergeCell ref="B1908:C1908"/>
    <mergeCell ref="B1910:C1910"/>
    <mergeCell ref="B1907:C1907"/>
    <mergeCell ref="A1909:E1909"/>
    <mergeCell ref="A1911:E1911"/>
    <mergeCell ref="B1912:C1912"/>
    <mergeCell ref="B1914:C1914"/>
    <mergeCell ref="B1913:C1913"/>
    <mergeCell ref="A1917:E1917"/>
    <mergeCell ref="A1915:E1915"/>
    <mergeCell ref="B1916:E1916"/>
    <mergeCell ref="B1918:C1918"/>
    <mergeCell ref="B1920:C1920"/>
    <mergeCell ref="B1922:C1922"/>
    <mergeCell ref="B1919:C1919"/>
    <mergeCell ref="A1921:E1921"/>
    <mergeCell ref="A1923:E1923"/>
    <mergeCell ref="B1924:C1924"/>
    <mergeCell ref="B1926:C1926"/>
    <mergeCell ref="B1925:C1925"/>
    <mergeCell ref="A1929:E1929"/>
    <mergeCell ref="A1927:E1927"/>
    <mergeCell ref="B1928:E1928"/>
    <mergeCell ref="B1930:C1930"/>
    <mergeCell ref="B1932:C1932"/>
    <mergeCell ref="B1934:C1934"/>
    <mergeCell ref="B1931:C1931"/>
    <mergeCell ref="A1933:E1933"/>
    <mergeCell ref="A1935:E1935"/>
    <mergeCell ref="B1936:C1936"/>
    <mergeCell ref="B1938:C1938"/>
    <mergeCell ref="B1937:C1937"/>
    <mergeCell ref="A1941:E1941"/>
    <mergeCell ref="A1939:E1939"/>
    <mergeCell ref="B1940:E1940"/>
    <mergeCell ref="B1942:C1942"/>
    <mergeCell ref="B1944:C1944"/>
    <mergeCell ref="B1946:C1946"/>
    <mergeCell ref="B1943:C1943"/>
    <mergeCell ref="A1945:E1945"/>
    <mergeCell ref="A1947:E1947"/>
    <mergeCell ref="B1948:C1948"/>
    <mergeCell ref="B1950:C1950"/>
    <mergeCell ref="B1949:C1949"/>
    <mergeCell ref="A1953:E1953"/>
    <mergeCell ref="A1951:E1951"/>
    <mergeCell ref="B1952:E1952"/>
    <mergeCell ref="B1954:C1954"/>
    <mergeCell ref="B1956:C1956"/>
    <mergeCell ref="B1958:C1958"/>
    <mergeCell ref="B1955:C1955"/>
    <mergeCell ref="A1957:E1957"/>
    <mergeCell ref="A1959:E1959"/>
    <mergeCell ref="B1960:C1960"/>
    <mergeCell ref="B1962:C1962"/>
    <mergeCell ref="B1961:C1961"/>
    <mergeCell ref="A1965:E1965"/>
    <mergeCell ref="A1963:E1963"/>
    <mergeCell ref="B1964:E1964"/>
    <mergeCell ref="B1966:C1966"/>
    <mergeCell ref="B1968:C1968"/>
    <mergeCell ref="B1970:C1970"/>
    <mergeCell ref="B1967:C1967"/>
    <mergeCell ref="A1969:E1969"/>
    <mergeCell ref="A1971:E1971"/>
    <mergeCell ref="B1972:C1972"/>
    <mergeCell ref="B1974:C1974"/>
    <mergeCell ref="B1973:C1973"/>
    <mergeCell ref="A1977:E1977"/>
    <mergeCell ref="A1975:E1975"/>
    <mergeCell ref="B1976:E1976"/>
    <mergeCell ref="B1978:C1978"/>
    <mergeCell ref="B1980:C1980"/>
    <mergeCell ref="B1982:C1982"/>
    <mergeCell ref="B1979:C1979"/>
    <mergeCell ref="A1981:E1981"/>
    <mergeCell ref="A1983:E1983"/>
    <mergeCell ref="B1984:C1984"/>
    <mergeCell ref="B1986:C1986"/>
    <mergeCell ref="B1985:C1985"/>
    <mergeCell ref="A1989:E1989"/>
    <mergeCell ref="A1987:E1987"/>
    <mergeCell ref="B1988:E1988"/>
    <mergeCell ref="B1990:C1990"/>
    <mergeCell ref="B1992:C1992"/>
    <mergeCell ref="B1994:C1994"/>
    <mergeCell ref="B1991:C1991"/>
    <mergeCell ref="A1993:E1993"/>
    <mergeCell ref="A1995:E1995"/>
    <mergeCell ref="B1996:C1996"/>
    <mergeCell ref="B1998:C1998"/>
    <mergeCell ref="B1997:C1997"/>
    <mergeCell ref="A2001:E2001"/>
    <mergeCell ref="A1999:E1999"/>
    <mergeCell ref="B2000:E2000"/>
    <mergeCell ref="B2002:C2002"/>
    <mergeCell ref="B2004:C2004"/>
    <mergeCell ref="B2006:C2006"/>
    <mergeCell ref="B2003:C2003"/>
    <mergeCell ref="A2005:E2005"/>
    <mergeCell ref="A2007:E2007"/>
    <mergeCell ref="B2008:C2008"/>
    <mergeCell ref="B2010:C2010"/>
    <mergeCell ref="B2009:C2009"/>
    <mergeCell ref="A2013:E2013"/>
    <mergeCell ref="A2011:E2011"/>
    <mergeCell ref="B2012:E2012"/>
    <mergeCell ref="B2014:C2014"/>
    <mergeCell ref="B2016:C2016"/>
    <mergeCell ref="B2018:C2018"/>
    <mergeCell ref="B2015:C2015"/>
    <mergeCell ref="A2017:E2017"/>
    <mergeCell ref="A2019:E2019"/>
    <mergeCell ref="B2020:C2020"/>
    <mergeCell ref="B2022:C2022"/>
    <mergeCell ref="B2021:C2021"/>
    <mergeCell ref="A2025:E2025"/>
    <mergeCell ref="A2023:E2023"/>
    <mergeCell ref="B2024:E2024"/>
    <mergeCell ref="B2026:C2026"/>
    <mergeCell ref="B2028:C2028"/>
    <mergeCell ref="B2030:C2030"/>
    <mergeCell ref="B2027:C2027"/>
    <mergeCell ref="A2029:E2029"/>
    <mergeCell ref="A2031:E2031"/>
    <mergeCell ref="B2032:C2032"/>
    <mergeCell ref="B2034:C2034"/>
    <mergeCell ref="B2033:C2033"/>
    <mergeCell ref="A2037:E2037"/>
    <mergeCell ref="A2035:E2035"/>
    <mergeCell ref="B2036:E2036"/>
    <mergeCell ref="B2038:C2038"/>
    <mergeCell ref="B2040:C2040"/>
    <mergeCell ref="B2042:C2042"/>
    <mergeCell ref="B2039:C2039"/>
    <mergeCell ref="A2041:E2041"/>
    <mergeCell ref="A2043:E2043"/>
    <mergeCell ref="B2044:C2044"/>
    <mergeCell ref="B2046:C2046"/>
    <mergeCell ref="B2045:C2045"/>
    <mergeCell ref="A2049:E2049"/>
    <mergeCell ref="A2047:E2047"/>
    <mergeCell ref="B2048:E2048"/>
    <mergeCell ref="B2050:C2050"/>
    <mergeCell ref="B2052:C2052"/>
    <mergeCell ref="B2054:C2054"/>
    <mergeCell ref="B2051:C2051"/>
    <mergeCell ref="A2053:E2053"/>
    <mergeCell ref="A2055:E2055"/>
    <mergeCell ref="B2056:C2056"/>
    <mergeCell ref="B2058:C2058"/>
    <mergeCell ref="B2057:C2057"/>
    <mergeCell ref="A2061:E2061"/>
    <mergeCell ref="A2059:E2059"/>
    <mergeCell ref="B2060:E2060"/>
    <mergeCell ref="B2062:C2062"/>
    <mergeCell ref="B2064:C2064"/>
    <mergeCell ref="B2066:C2066"/>
    <mergeCell ref="B2063:C2063"/>
    <mergeCell ref="A2065:E2065"/>
    <mergeCell ref="A2067:E2067"/>
    <mergeCell ref="B2068:C2068"/>
    <mergeCell ref="B2070:C2070"/>
    <mergeCell ref="B2069:C2069"/>
    <mergeCell ref="A2073:E2073"/>
    <mergeCell ref="A2071:E2071"/>
    <mergeCell ref="B2072:E2072"/>
    <mergeCell ref="B2074:C2074"/>
    <mergeCell ref="B2076:C2076"/>
    <mergeCell ref="B2078:C2078"/>
    <mergeCell ref="B2075:C2075"/>
    <mergeCell ref="A2077:E2077"/>
    <mergeCell ref="A2079:E2079"/>
    <mergeCell ref="B2080:C2080"/>
    <mergeCell ref="B2082:C2082"/>
    <mergeCell ref="B2081:C2081"/>
    <mergeCell ref="A2085:E2085"/>
    <mergeCell ref="A2083:E2083"/>
    <mergeCell ref="B2084:E2084"/>
    <mergeCell ref="B2086:C2086"/>
    <mergeCell ref="B2088:C2088"/>
    <mergeCell ref="B2090:C2090"/>
    <mergeCell ref="B2087:C2087"/>
    <mergeCell ref="A2089:E2089"/>
    <mergeCell ref="A2091:E2091"/>
    <mergeCell ref="B2092:C2092"/>
    <mergeCell ref="B2094:C2094"/>
    <mergeCell ref="B2093:C2093"/>
    <mergeCell ref="A2097:E2097"/>
    <mergeCell ref="A2095:E2095"/>
    <mergeCell ref="B2096:E2096"/>
    <mergeCell ref="B2098:C2098"/>
    <mergeCell ref="B2100:C2100"/>
    <mergeCell ref="B2102:C2102"/>
    <mergeCell ref="B2099:C2099"/>
    <mergeCell ref="A2101:E2101"/>
    <mergeCell ref="A2103:E2103"/>
    <mergeCell ref="B2104:C2104"/>
    <mergeCell ref="B2106:C2106"/>
    <mergeCell ref="B2105:C2105"/>
    <mergeCell ref="A2109:E2109"/>
    <mergeCell ref="A2107:E2107"/>
    <mergeCell ref="B2108:E2108"/>
    <mergeCell ref="B2110:C2110"/>
    <mergeCell ref="B2112:C2112"/>
    <mergeCell ref="B2114:C2114"/>
    <mergeCell ref="B2111:C2111"/>
    <mergeCell ref="A2113:E2113"/>
    <mergeCell ref="A2115:E2115"/>
    <mergeCell ref="B2116:C2116"/>
    <mergeCell ref="B2118:C2118"/>
    <mergeCell ref="B2117:C2117"/>
    <mergeCell ref="A2121:E2121"/>
    <mergeCell ref="A2119:E2119"/>
    <mergeCell ref="B2120:E2120"/>
    <mergeCell ref="B2122:C2122"/>
    <mergeCell ref="B2124:C2124"/>
    <mergeCell ref="B2126:C2126"/>
    <mergeCell ref="B2123:C2123"/>
    <mergeCell ref="A2125:E2125"/>
    <mergeCell ref="A2127:E2127"/>
    <mergeCell ref="B2128:C2128"/>
    <mergeCell ref="B2130:C2130"/>
    <mergeCell ref="B2129:C2129"/>
    <mergeCell ref="A2133:E2133"/>
    <mergeCell ref="A2131:E2131"/>
    <mergeCell ref="B2132:E2132"/>
    <mergeCell ref="B2134:C2134"/>
    <mergeCell ref="B2136:C2136"/>
    <mergeCell ref="B2138:C2138"/>
    <mergeCell ref="B2135:C2135"/>
    <mergeCell ref="A2137:E2137"/>
    <mergeCell ref="A2139:E2139"/>
    <mergeCell ref="B2140:C2140"/>
    <mergeCell ref="B2142:C2142"/>
    <mergeCell ref="B2141:C2141"/>
    <mergeCell ref="A2145:E2145"/>
    <mergeCell ref="A2143:E2143"/>
    <mergeCell ref="B2144:E2144"/>
    <mergeCell ref="B2146:C2146"/>
    <mergeCell ref="B2148:C2148"/>
    <mergeCell ref="B2150:C2150"/>
    <mergeCell ref="B2147:C2147"/>
    <mergeCell ref="A2149:E2149"/>
    <mergeCell ref="A2151:E2151"/>
    <mergeCell ref="B2152:C2152"/>
    <mergeCell ref="B2154:C2154"/>
    <mergeCell ref="B2153:C2153"/>
    <mergeCell ref="A2157:E2157"/>
    <mergeCell ref="A2155:E2155"/>
    <mergeCell ref="B2156:E2156"/>
    <mergeCell ref="B2158:C2158"/>
    <mergeCell ref="B2160:C2160"/>
    <mergeCell ref="B2162:C2162"/>
    <mergeCell ref="B2159:C2159"/>
    <mergeCell ref="A2161:E2161"/>
    <mergeCell ref="A2163:E2163"/>
    <mergeCell ref="B2164:C2164"/>
    <mergeCell ref="B2166:C2166"/>
    <mergeCell ref="B2165:C2165"/>
    <mergeCell ref="A2169:E2169"/>
    <mergeCell ref="A2167:E2167"/>
    <mergeCell ref="B2168:E2168"/>
    <mergeCell ref="B2170:C2170"/>
    <mergeCell ref="B2172:C2172"/>
    <mergeCell ref="B2174:C2174"/>
    <mergeCell ref="B2171:C2171"/>
    <mergeCell ref="A2173:E2173"/>
    <mergeCell ref="A2175:E2175"/>
    <mergeCell ref="B2176:C2176"/>
    <mergeCell ref="B2178:C2178"/>
    <mergeCell ref="B2177:C2177"/>
    <mergeCell ref="A2181:E2181"/>
    <mergeCell ref="A2179:E2179"/>
    <mergeCell ref="B2180:E2180"/>
    <mergeCell ref="B2182:C2182"/>
    <mergeCell ref="B2184:C2184"/>
    <mergeCell ref="B2186:C2186"/>
    <mergeCell ref="B2183:C2183"/>
    <mergeCell ref="A2185:E2185"/>
    <mergeCell ref="A2187:E2187"/>
    <mergeCell ref="B2188:C2188"/>
    <mergeCell ref="B2190:C2190"/>
    <mergeCell ref="B2189:C2189"/>
    <mergeCell ref="A2193:E2193"/>
    <mergeCell ref="A2191:E2191"/>
    <mergeCell ref="B2192:E2192"/>
    <mergeCell ref="B2194:C2194"/>
    <mergeCell ref="B2196:C2196"/>
    <mergeCell ref="B2198:C2198"/>
    <mergeCell ref="B2195:C2195"/>
    <mergeCell ref="A2197:E2197"/>
    <mergeCell ref="A2199:E2199"/>
    <mergeCell ref="B2200:C2200"/>
    <mergeCell ref="B2202:C2202"/>
    <mergeCell ref="B2201:C2201"/>
    <mergeCell ref="A2205:E2205"/>
    <mergeCell ref="A2203:E2203"/>
    <mergeCell ref="B2204:E2204"/>
    <mergeCell ref="B2206:C2206"/>
    <mergeCell ref="B2208:C2208"/>
    <mergeCell ref="B2210:C2210"/>
    <mergeCell ref="B2207:C2207"/>
    <mergeCell ref="A2209:E2209"/>
    <mergeCell ref="A2211:E2211"/>
    <mergeCell ref="B2212:C2212"/>
    <mergeCell ref="B2214:C2214"/>
    <mergeCell ref="B2213:C2213"/>
    <mergeCell ref="A2217:E2217"/>
    <mergeCell ref="A2215:E2215"/>
    <mergeCell ref="B2216:E2216"/>
    <mergeCell ref="B2218:C2218"/>
    <mergeCell ref="B2220:C2220"/>
    <mergeCell ref="B2222:C2222"/>
    <mergeCell ref="B2219:C2219"/>
    <mergeCell ref="A2221:E2221"/>
    <mergeCell ref="A2223:E2223"/>
    <mergeCell ref="B2224:C2224"/>
    <mergeCell ref="B2226:C2226"/>
    <mergeCell ref="B2225:C2225"/>
    <mergeCell ref="A2229:E2229"/>
    <mergeCell ref="A2227:E2227"/>
    <mergeCell ref="B2228:E2228"/>
    <mergeCell ref="B2230:C2230"/>
    <mergeCell ref="B2232:C2232"/>
    <mergeCell ref="B2234:C2234"/>
    <mergeCell ref="B2231:C2231"/>
    <mergeCell ref="A2233:E2233"/>
    <mergeCell ref="A2235:E2235"/>
    <mergeCell ref="B2236:C2236"/>
    <mergeCell ref="B2238:C2238"/>
    <mergeCell ref="B2237:C2237"/>
    <mergeCell ref="A2241:E2241"/>
    <mergeCell ref="A2239:E2239"/>
    <mergeCell ref="B2240:E2240"/>
    <mergeCell ref="B2242:C2242"/>
    <mergeCell ref="B2244:C2244"/>
    <mergeCell ref="B2246:C2246"/>
    <mergeCell ref="B2243:C2243"/>
    <mergeCell ref="A2245:E2245"/>
    <mergeCell ref="A2247:E2247"/>
    <mergeCell ref="B2248:C2248"/>
    <mergeCell ref="B2250:C2250"/>
    <mergeCell ref="B2249:C2249"/>
    <mergeCell ref="A2253:E2253"/>
    <mergeCell ref="A2251:E2251"/>
    <mergeCell ref="B2252:E2252"/>
    <mergeCell ref="B2254:C2254"/>
    <mergeCell ref="B2256:C2256"/>
    <mergeCell ref="B2258:C2258"/>
    <mergeCell ref="B2255:C2255"/>
    <mergeCell ref="A2257:E2257"/>
    <mergeCell ref="A2259:E2259"/>
    <mergeCell ref="A2260:E2260"/>
    <mergeCell ref="B2261:C2261"/>
    <mergeCell ref="B2262:C2262"/>
    <mergeCell ref="B2263:C2263"/>
    <mergeCell ref="B2264:C2264"/>
    <mergeCell ref="A2265:E2265"/>
    <mergeCell ref="B2266:E2266"/>
    <mergeCell ref="A2271:E2271"/>
    <mergeCell ref="A2267:E2267"/>
    <mergeCell ref="B2270:C2270"/>
    <mergeCell ref="B2268:C2268"/>
    <mergeCell ref="B2269:C2269"/>
    <mergeCell ref="A2275:E2275"/>
    <mergeCell ref="A2276:E2276"/>
    <mergeCell ref="B2277:C2277"/>
    <mergeCell ref="B2272:C2272"/>
    <mergeCell ref="A2273:E2273"/>
    <mergeCell ref="B2274:C2274"/>
    <mergeCell ref="B2283:C2283"/>
    <mergeCell ref="A2278:E2279"/>
    <mergeCell ref="A2280:E2280"/>
    <mergeCell ref="B2281:C2281"/>
    <mergeCell ref="B2282:C2282"/>
    <mergeCell ref="A2286:E2286"/>
    <mergeCell ref="A2284:E2284"/>
    <mergeCell ref="B2285:E2285"/>
    <mergeCell ref="B2287:C2287"/>
    <mergeCell ref="B2289:C2289"/>
    <mergeCell ref="B2291:C2291"/>
    <mergeCell ref="B2288:C2288"/>
    <mergeCell ref="A2290:E2290"/>
    <mergeCell ref="A2292:E2292"/>
    <mergeCell ref="A2293:E2293"/>
    <mergeCell ref="B2294:C2294"/>
    <mergeCell ref="B2295:C2295"/>
    <mergeCell ref="B2296:C2296"/>
    <mergeCell ref="B2297:C2297"/>
    <mergeCell ref="B2298:C2298"/>
    <mergeCell ref="A2299:E2299"/>
    <mergeCell ref="A2301:E2301"/>
    <mergeCell ref="B2300:E2300"/>
    <mergeCell ref="B2302:C2302"/>
    <mergeCell ref="B2303:C2303"/>
    <mergeCell ref="B2304:C2304"/>
    <mergeCell ref="B2306:C2306"/>
    <mergeCell ref="A2307:E2307"/>
    <mergeCell ref="A2305:E2305"/>
    <mergeCell ref="B2308:C2308"/>
    <mergeCell ref="A2309:E2309"/>
    <mergeCell ref="A2311:E2311"/>
    <mergeCell ref="B2310:E2310"/>
    <mergeCell ref="A2313:E2313"/>
    <mergeCell ref="B2314:C2314"/>
    <mergeCell ref="A2315:E2315"/>
    <mergeCell ref="B2312:C2312"/>
    <mergeCell ref="B2316:C2316"/>
    <mergeCell ref="B2318:C2318"/>
    <mergeCell ref="B2317:C2317"/>
    <mergeCell ref="A2319:E2319"/>
    <mergeCell ref="A2321:E2321"/>
    <mergeCell ref="A2323:E2323"/>
    <mergeCell ref="B2320:E2320"/>
    <mergeCell ref="B2322:C2322"/>
    <mergeCell ref="B2324:C2324"/>
    <mergeCell ref="A2325:E2325"/>
    <mergeCell ref="B2326:C2326"/>
    <mergeCell ref="B2327:C2327"/>
    <mergeCell ref="B2328:C2328"/>
    <mergeCell ref="A2331:E2331"/>
    <mergeCell ref="A2329:E2329"/>
    <mergeCell ref="B2330:E2330"/>
    <mergeCell ref="A2333:E2333"/>
    <mergeCell ref="B2334:C2334"/>
    <mergeCell ref="A2335:E2335"/>
    <mergeCell ref="B2332:C2332"/>
    <mergeCell ref="B2336:C2336"/>
    <mergeCell ref="B2338:C2338"/>
    <mergeCell ref="B2337:C2337"/>
    <mergeCell ref="A2339:E2339"/>
    <mergeCell ref="A2341:E2341"/>
    <mergeCell ref="A2343:E2343"/>
    <mergeCell ref="B2340:E2340"/>
    <mergeCell ref="B2342:C2342"/>
    <mergeCell ref="A2352:E2352"/>
    <mergeCell ref="B2344:C2344"/>
    <mergeCell ref="A2345:E2345"/>
    <mergeCell ref="A2346:E2346"/>
    <mergeCell ref="A2351:E2351"/>
    <mergeCell ref="A2347:E2348"/>
    <mergeCell ref="A2349:E2349"/>
    <mergeCell ref="B2350:C2350"/>
    <mergeCell ref="B2355:C2355"/>
    <mergeCell ref="B2353:C2353"/>
    <mergeCell ref="B2354:C2354"/>
    <mergeCell ref="A2356:E2356"/>
    <mergeCell ref="A2358:E2358"/>
    <mergeCell ref="B2357:E2357"/>
    <mergeCell ref="B2359:C2359"/>
    <mergeCell ref="B2360:C2360"/>
    <mergeCell ref="B2361:C2361"/>
    <mergeCell ref="B2363:C2363"/>
    <mergeCell ref="A2364:E2364"/>
    <mergeCell ref="A2362:E2362"/>
    <mergeCell ref="B2365:C2365"/>
    <mergeCell ref="B2367:C2367"/>
    <mergeCell ref="B2366:C2366"/>
    <mergeCell ref="A2368:E2368"/>
    <mergeCell ref="A2370:E2370"/>
    <mergeCell ref="A2372:E2372"/>
    <mergeCell ref="B2369:E2369"/>
    <mergeCell ref="B2371:C2371"/>
    <mergeCell ref="B2373:C2373"/>
    <mergeCell ref="A2374:E2374"/>
    <mergeCell ref="B2375:C2375"/>
    <mergeCell ref="A2376:E2376"/>
    <mergeCell ref="A2378:E2378"/>
    <mergeCell ref="A2380:E2380"/>
    <mergeCell ref="B2377:E2377"/>
    <mergeCell ref="B2379:C2379"/>
    <mergeCell ref="B2381:C2381"/>
    <mergeCell ref="A2382:E2382"/>
    <mergeCell ref="A2384:E2384"/>
    <mergeCell ref="A2383:E2383"/>
    <mergeCell ref="A2393:E2394"/>
    <mergeCell ref="A2390:E2390"/>
    <mergeCell ref="B2391:C2391"/>
    <mergeCell ref="A2392:E2392"/>
    <mergeCell ref="B2389:C2389"/>
    <mergeCell ref="A2386:E2386"/>
    <mergeCell ref="A2388:E2388"/>
    <mergeCell ref="A1:E1"/>
    <mergeCell ref="B31:C31"/>
    <mergeCell ref="A32:E32"/>
    <mergeCell ref="B33:C33"/>
    <mergeCell ref="B23:C23"/>
    <mergeCell ref="A24:E24"/>
    <mergeCell ref="A25:E25"/>
    <mergeCell ref="A26:E26"/>
    <mergeCell ref="B19:C19"/>
    <mergeCell ref="D110:E110"/>
    <mergeCell ref="B106:C106"/>
    <mergeCell ref="B107:C107"/>
    <mergeCell ref="B108:C108"/>
    <mergeCell ref="A109:E109"/>
    <mergeCell ref="B102:C102"/>
    <mergeCell ref="A103:E103"/>
    <mergeCell ref="B104:C104"/>
    <mergeCell ref="A105:E105"/>
    <mergeCell ref="A2400:E2413"/>
    <mergeCell ref="A1389:E1389"/>
    <mergeCell ref="B1390:C1390"/>
    <mergeCell ref="B1391:C1391"/>
    <mergeCell ref="A1401:E1401"/>
    <mergeCell ref="A2395:E2397"/>
    <mergeCell ref="A2398:E2398"/>
    <mergeCell ref="A2399:E2399"/>
    <mergeCell ref="B2385:C2385"/>
    <mergeCell ref="B2387:E2387"/>
  </mergeCells>
  <printOptions/>
  <pageMargins left="0.787401575" right="0.787401575" top="0.984251969" bottom="0.984251969"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13"/>
  <sheetViews>
    <sheetView zoomScalePageLayoutView="0" workbookViewId="0" topLeftCell="A1177">
      <selection activeCell="A1204" sqref="A1204"/>
    </sheetView>
  </sheetViews>
  <sheetFormatPr defaultColWidth="9.140625" defaultRowHeight="12.75"/>
  <cols>
    <col min="1" max="1" width="13.140625" style="0" customWidth="1"/>
    <col min="4" max="4" width="61.8515625" style="0" bestFit="1" customWidth="1"/>
    <col min="5" max="5" width="13.28125" style="0" customWidth="1"/>
  </cols>
  <sheetData>
    <row r="1" spans="1:5" ht="12.75">
      <c r="A1" s="376"/>
      <c r="B1" s="376"/>
      <c r="C1" s="376"/>
      <c r="D1" s="376"/>
      <c r="E1" s="376"/>
    </row>
    <row r="4" ht="13.5" thickBot="1"/>
    <row r="5" spans="1:5" ht="16.5" thickBot="1">
      <c r="A5" s="461" t="s">
        <v>99</v>
      </c>
      <c r="B5" s="462"/>
      <c r="C5" s="462"/>
      <c r="D5" s="462"/>
      <c r="E5" s="463"/>
    </row>
    <row r="6" spans="1:5" ht="13.5" thickBot="1">
      <c r="A6" s="1" t="s">
        <v>100</v>
      </c>
      <c r="B6" s="464" t="s">
        <v>101</v>
      </c>
      <c r="C6" s="465"/>
      <c r="D6" s="2" t="s">
        <v>102</v>
      </c>
      <c r="E6" s="3" t="s">
        <v>103</v>
      </c>
    </row>
    <row r="7" spans="1:5" ht="13.5" thickBot="1">
      <c r="A7" s="4" t="s">
        <v>104</v>
      </c>
      <c r="B7" s="354" t="s">
        <v>105</v>
      </c>
      <c r="C7" s="448"/>
      <c r="D7" s="6" t="s">
        <v>106</v>
      </c>
      <c r="E7" s="7">
        <v>6.98</v>
      </c>
    </row>
    <row r="8" spans="1:5" ht="13.5" thickBot="1">
      <c r="A8" s="4" t="s">
        <v>104</v>
      </c>
      <c r="B8" s="354" t="s">
        <v>107</v>
      </c>
      <c r="C8" s="448"/>
      <c r="D8" s="6" t="s">
        <v>108</v>
      </c>
      <c r="E8" s="7">
        <v>2.79</v>
      </c>
    </row>
    <row r="9" spans="1:5" ht="13.5" thickBot="1">
      <c r="A9" s="4" t="s">
        <v>109</v>
      </c>
      <c r="B9" s="354"/>
      <c r="C9" s="355"/>
      <c r="D9" s="6" t="s">
        <v>110</v>
      </c>
      <c r="E9" s="7">
        <v>7.22</v>
      </c>
    </row>
    <row r="10" spans="1:5" ht="13.5" thickBot="1">
      <c r="A10" s="4" t="s">
        <v>111</v>
      </c>
      <c r="B10" s="354"/>
      <c r="C10" s="355"/>
      <c r="D10" s="6" t="s">
        <v>112</v>
      </c>
      <c r="E10" s="7">
        <v>1.4</v>
      </c>
    </row>
    <row r="11" spans="1:5" ht="13.5" thickBot="1">
      <c r="A11" s="4" t="s">
        <v>113</v>
      </c>
      <c r="B11" s="354"/>
      <c r="C11" s="355"/>
      <c r="D11" s="6" t="s">
        <v>114</v>
      </c>
      <c r="E11" s="7">
        <v>1.4</v>
      </c>
    </row>
    <row r="12" spans="1:5" ht="13.5" thickBot="1">
      <c r="A12" s="4" t="s">
        <v>115</v>
      </c>
      <c r="B12" s="354" t="s">
        <v>116</v>
      </c>
      <c r="C12" s="448"/>
      <c r="D12" s="6" t="s">
        <v>117</v>
      </c>
      <c r="E12" s="7">
        <v>13.96</v>
      </c>
    </row>
    <row r="13" spans="1:5" ht="13.5" thickBot="1">
      <c r="A13" s="4" t="s">
        <v>118</v>
      </c>
      <c r="B13" s="354" t="s">
        <v>107</v>
      </c>
      <c r="C13" s="448"/>
      <c r="D13" s="6" t="s">
        <v>119</v>
      </c>
      <c r="E13" s="7">
        <v>1.4</v>
      </c>
    </row>
    <row r="14" spans="1:6" ht="13.5" thickBot="1">
      <c r="A14" s="4"/>
      <c r="B14" s="354"/>
      <c r="C14" s="355"/>
      <c r="D14" s="6" t="s">
        <v>120</v>
      </c>
      <c r="E14" s="7">
        <v>1.91</v>
      </c>
      <c r="F14" s="144">
        <f>E14/2.0074*2.1117</f>
        <v>2.0092393145362157</v>
      </c>
    </row>
    <row r="15" spans="1:5" ht="13.5" thickBot="1">
      <c r="A15" s="4" t="s">
        <v>121</v>
      </c>
      <c r="B15" s="354"/>
      <c r="C15" s="355"/>
      <c r="D15" s="6" t="s">
        <v>122</v>
      </c>
      <c r="E15" s="7">
        <v>8.38</v>
      </c>
    </row>
    <row r="16" spans="1:5" ht="13.5" thickBot="1">
      <c r="A16" s="4" t="s">
        <v>123</v>
      </c>
      <c r="B16" s="354" t="s">
        <v>116</v>
      </c>
      <c r="C16" s="448"/>
      <c r="D16" s="6" t="s">
        <v>124</v>
      </c>
      <c r="E16" s="7">
        <v>13.96</v>
      </c>
    </row>
    <row r="17" spans="1:5" ht="13.5" thickBot="1">
      <c r="A17" s="4" t="s">
        <v>123</v>
      </c>
      <c r="B17" s="354" t="s">
        <v>125</v>
      </c>
      <c r="C17" s="448"/>
      <c r="D17" s="6" t="s">
        <v>126</v>
      </c>
      <c r="E17" s="7">
        <v>27.95</v>
      </c>
    </row>
    <row r="18" spans="1:5" ht="13.5" thickBot="1">
      <c r="A18" s="4" t="s">
        <v>127</v>
      </c>
      <c r="B18" s="354"/>
      <c r="C18" s="448"/>
      <c r="D18" s="6" t="s">
        <v>128</v>
      </c>
      <c r="E18" s="7">
        <v>3.61</v>
      </c>
    </row>
    <row r="19" spans="1:5" ht="13.5" thickBot="1">
      <c r="A19" s="4" t="s">
        <v>129</v>
      </c>
      <c r="B19" s="354"/>
      <c r="C19" s="355"/>
      <c r="D19" s="6" t="s">
        <v>130</v>
      </c>
      <c r="E19" s="7">
        <v>3.61</v>
      </c>
    </row>
    <row r="20" spans="1:5" ht="13.5" thickBot="1">
      <c r="A20" s="4" t="s">
        <v>131</v>
      </c>
      <c r="B20" s="354" t="s">
        <v>132</v>
      </c>
      <c r="C20" s="448"/>
      <c r="D20" s="6" t="s">
        <v>133</v>
      </c>
      <c r="E20" s="7">
        <v>6.98</v>
      </c>
    </row>
    <row r="21" spans="1:5" ht="13.5" thickBot="1">
      <c r="A21" s="4" t="s">
        <v>131</v>
      </c>
      <c r="B21" s="354" t="s">
        <v>134</v>
      </c>
      <c r="C21" s="448"/>
      <c r="D21" s="6" t="s">
        <v>135</v>
      </c>
      <c r="E21" s="7">
        <v>3.61</v>
      </c>
    </row>
    <row r="22" spans="1:5" ht="13.5" thickBot="1">
      <c r="A22" s="4" t="s">
        <v>136</v>
      </c>
      <c r="B22" s="354"/>
      <c r="C22" s="355"/>
      <c r="D22" s="6" t="s">
        <v>137</v>
      </c>
      <c r="E22" s="7">
        <v>13.96</v>
      </c>
    </row>
    <row r="23" spans="1:5" ht="13.5" thickBot="1">
      <c r="A23" s="4"/>
      <c r="B23" s="354"/>
      <c r="C23" s="355"/>
      <c r="D23" s="5" t="s">
        <v>138</v>
      </c>
      <c r="E23" s="9"/>
    </row>
    <row r="24" spans="1:5" ht="13.5" thickBot="1">
      <c r="A24" s="354"/>
      <c r="B24" s="374"/>
      <c r="C24" s="374"/>
      <c r="D24" s="374"/>
      <c r="E24" s="355"/>
    </row>
    <row r="25" spans="1:5" ht="150.75" customHeight="1" thickBot="1">
      <c r="A25" s="354"/>
      <c r="B25" s="374"/>
      <c r="C25" s="374"/>
      <c r="D25" s="374"/>
      <c r="E25" s="355"/>
    </row>
    <row r="26" spans="1:5" ht="18.75" thickBot="1">
      <c r="A26" s="368" t="s">
        <v>139</v>
      </c>
      <c r="B26" s="369"/>
      <c r="C26" s="369"/>
      <c r="D26" s="369"/>
      <c r="E26" s="377"/>
    </row>
    <row r="27" spans="1:5" ht="13.5" thickBot="1">
      <c r="A27" s="10" t="s">
        <v>100</v>
      </c>
      <c r="B27" s="351" t="s">
        <v>101</v>
      </c>
      <c r="C27" s="451"/>
      <c r="D27" s="11" t="s">
        <v>102</v>
      </c>
      <c r="E27" s="10" t="s">
        <v>103</v>
      </c>
    </row>
    <row r="28" spans="1:5" ht="13.5" thickBot="1">
      <c r="A28" s="4"/>
      <c r="B28" s="354" t="s">
        <v>140</v>
      </c>
      <c r="C28" s="448"/>
      <c r="D28" s="6" t="s">
        <v>141</v>
      </c>
      <c r="E28" s="7">
        <v>1.74</v>
      </c>
    </row>
    <row r="29" spans="1:5" ht="13.5" thickBot="1">
      <c r="A29" s="4" t="s">
        <v>142</v>
      </c>
      <c r="B29" s="354"/>
      <c r="C29" s="355"/>
      <c r="D29" s="6" t="s">
        <v>143</v>
      </c>
      <c r="E29" s="37">
        <v>1.4</v>
      </c>
    </row>
    <row r="30" spans="1:5" ht="13.5" thickBot="1">
      <c r="A30" s="12"/>
      <c r="B30" s="354"/>
      <c r="C30" s="355"/>
      <c r="D30" s="13" t="s">
        <v>144</v>
      </c>
      <c r="E30" s="14">
        <v>3.14</v>
      </c>
    </row>
    <row r="31" spans="1:5" ht="13.5" thickBot="1">
      <c r="A31" s="12"/>
      <c r="B31" s="354"/>
      <c r="C31" s="355"/>
      <c r="D31" s="6" t="s">
        <v>145</v>
      </c>
      <c r="E31" s="7">
        <v>0.314</v>
      </c>
    </row>
    <row r="32" spans="1:5" ht="13.5" thickBot="1">
      <c r="A32" s="354"/>
      <c r="B32" s="374"/>
      <c r="C32" s="374"/>
      <c r="D32" s="374"/>
      <c r="E32" s="355"/>
    </row>
    <row r="33" spans="1:5" ht="13.5" thickBot="1">
      <c r="A33" s="4" t="s">
        <v>146</v>
      </c>
      <c r="B33" s="354"/>
      <c r="C33" s="374"/>
      <c r="D33" s="5" t="s">
        <v>147</v>
      </c>
      <c r="E33" s="16"/>
    </row>
    <row r="34" spans="1:5" ht="13.5" thickBot="1">
      <c r="A34" s="12"/>
      <c r="B34" s="354"/>
      <c r="C34" s="355"/>
      <c r="D34" s="13" t="s">
        <v>144</v>
      </c>
      <c r="E34" s="14">
        <v>3.454</v>
      </c>
    </row>
    <row r="35" spans="1:5" ht="13.5" thickBot="1">
      <c r="A35" s="354"/>
      <c r="B35" s="374"/>
      <c r="C35" s="374"/>
      <c r="D35" s="374"/>
      <c r="E35" s="355"/>
    </row>
    <row r="36" spans="1:5" ht="13.5" thickBot="1">
      <c r="A36" s="4" t="s">
        <v>109</v>
      </c>
      <c r="B36" s="354" t="s">
        <v>148</v>
      </c>
      <c r="C36" s="448"/>
      <c r="D36" s="6" t="s">
        <v>149</v>
      </c>
      <c r="E36" s="7">
        <v>1.74</v>
      </c>
    </row>
    <row r="37" spans="1:5" ht="13.5" thickBot="1">
      <c r="A37" s="17"/>
      <c r="B37" s="374"/>
      <c r="C37" s="374"/>
      <c r="D37" s="6"/>
      <c r="E37" s="15"/>
    </row>
    <row r="38" spans="1:5" ht="13.5" thickBot="1">
      <c r="A38" s="12"/>
      <c r="B38" s="453"/>
      <c r="C38" s="454"/>
      <c r="D38" s="6" t="s">
        <v>145</v>
      </c>
      <c r="E38" s="7">
        <v>0.174</v>
      </c>
    </row>
    <row r="39" spans="1:5" ht="13.5" thickBot="1">
      <c r="A39" s="354"/>
      <c r="B39" s="374"/>
      <c r="C39" s="374"/>
      <c r="D39" s="374"/>
      <c r="E39" s="355"/>
    </row>
    <row r="40" spans="1:5" ht="13.5" thickBot="1">
      <c r="A40" s="4" t="s">
        <v>150</v>
      </c>
      <c r="B40" s="354" t="s">
        <v>151</v>
      </c>
      <c r="C40" s="374"/>
      <c r="D40" s="374"/>
      <c r="E40" s="355"/>
    </row>
    <row r="41" spans="1:5" ht="13.5" thickBot="1">
      <c r="A41" s="12"/>
      <c r="B41" s="354"/>
      <c r="C41" s="355"/>
      <c r="D41" s="13" t="s">
        <v>144</v>
      </c>
      <c r="E41" s="14">
        <v>1.914</v>
      </c>
    </row>
    <row r="42" spans="1:5" ht="13.5" thickBot="1">
      <c r="A42" s="354"/>
      <c r="B42" s="374"/>
      <c r="C42" s="374"/>
      <c r="D42" s="374"/>
      <c r="E42" s="355"/>
    </row>
    <row r="43" spans="1:5" ht="13.5" thickBot="1">
      <c r="A43" s="18" t="s">
        <v>111</v>
      </c>
      <c r="B43" s="354" t="s">
        <v>111</v>
      </c>
      <c r="C43" s="448"/>
      <c r="D43" s="19" t="s">
        <v>152</v>
      </c>
      <c r="E43" s="7">
        <v>5.22</v>
      </c>
    </row>
    <row r="44" spans="1:5" ht="13.5" thickBot="1">
      <c r="A44" s="38" t="s">
        <v>153</v>
      </c>
      <c r="B44" s="354"/>
      <c r="C44" s="355"/>
      <c r="D44" s="35" t="s">
        <v>154</v>
      </c>
      <c r="E44" s="39">
        <v>3.61</v>
      </c>
    </row>
    <row r="45" spans="1:5" ht="13.5" thickBot="1">
      <c r="A45" s="24"/>
      <c r="B45" s="354"/>
      <c r="C45" s="355"/>
      <c r="D45" s="40" t="s">
        <v>155</v>
      </c>
      <c r="E45" s="41">
        <v>8.83</v>
      </c>
    </row>
    <row r="46" spans="1:5" ht="13.5" thickBot="1">
      <c r="A46" s="456"/>
      <c r="B46" s="457"/>
      <c r="C46" s="457"/>
      <c r="D46" s="457"/>
      <c r="E46" s="458"/>
    </row>
    <row r="47" spans="1:5" ht="13.5" thickBot="1">
      <c r="A47" s="12"/>
      <c r="B47" s="354"/>
      <c r="C47" s="355"/>
      <c r="D47" s="6" t="s">
        <v>145</v>
      </c>
      <c r="E47" s="7">
        <v>0.85</v>
      </c>
    </row>
    <row r="48" spans="1:5" ht="13.5" thickBot="1">
      <c r="A48" s="354"/>
      <c r="B48" s="374"/>
      <c r="C48" s="374"/>
      <c r="D48" s="374"/>
      <c r="E48" s="355"/>
    </row>
    <row r="49" spans="1:5" ht="13.5" thickBot="1">
      <c r="A49" s="4"/>
      <c r="B49" s="354" t="s">
        <v>98</v>
      </c>
      <c r="C49" s="448"/>
      <c r="D49" s="8" t="s">
        <v>215</v>
      </c>
      <c r="E49" s="9"/>
    </row>
    <row r="50" spans="1:5" ht="13.5" thickBot="1">
      <c r="A50" s="12"/>
      <c r="B50" s="354"/>
      <c r="C50" s="355"/>
      <c r="D50" s="13" t="s">
        <v>144</v>
      </c>
      <c r="E50" s="14">
        <v>9.71</v>
      </c>
    </row>
    <row r="51" spans="1:5" ht="13.5" thickBot="1">
      <c r="A51" s="378"/>
      <c r="B51" s="379"/>
      <c r="C51" s="379"/>
      <c r="D51" s="379"/>
      <c r="E51" s="380"/>
    </row>
    <row r="52" spans="1:5" ht="13.5" thickBot="1">
      <c r="A52" s="371" t="s">
        <v>156</v>
      </c>
      <c r="B52" s="372"/>
      <c r="C52" s="372"/>
      <c r="D52" s="372"/>
      <c r="E52" s="452"/>
    </row>
    <row r="53" spans="1:5" ht="13.5" thickBot="1">
      <c r="A53" s="10" t="s">
        <v>100</v>
      </c>
      <c r="B53" s="351" t="s">
        <v>101</v>
      </c>
      <c r="C53" s="451"/>
      <c r="D53" s="11" t="s">
        <v>102</v>
      </c>
      <c r="E53" s="10" t="s">
        <v>103</v>
      </c>
    </row>
    <row r="54" spans="1:5" ht="13.5" thickBot="1">
      <c r="A54" s="4" t="s">
        <v>157</v>
      </c>
      <c r="B54" s="449" t="s">
        <v>158</v>
      </c>
      <c r="C54" s="450"/>
      <c r="D54" s="6" t="s">
        <v>159</v>
      </c>
      <c r="E54" s="37">
        <v>55.64</v>
      </c>
    </row>
    <row r="55" spans="1:5" ht="13.5" thickBot="1">
      <c r="A55" s="4" t="s">
        <v>153</v>
      </c>
      <c r="B55" s="354"/>
      <c r="C55" s="355"/>
      <c r="D55" s="6" t="s">
        <v>154</v>
      </c>
      <c r="E55" s="7">
        <v>3.61</v>
      </c>
    </row>
    <row r="56" spans="1:5" ht="13.5" thickBot="1">
      <c r="A56" s="24"/>
      <c r="B56" s="354"/>
      <c r="C56" s="355"/>
      <c r="D56" s="23" t="s">
        <v>155</v>
      </c>
      <c r="E56" s="14">
        <v>59.25</v>
      </c>
    </row>
    <row r="57" spans="1:5" ht="13.5" thickBot="1">
      <c r="A57" s="365"/>
      <c r="B57" s="366"/>
      <c r="C57" s="366"/>
      <c r="D57" s="366"/>
      <c r="E57" s="367"/>
    </row>
    <row r="58" spans="1:5" ht="13.5" thickBot="1">
      <c r="A58" s="24"/>
      <c r="B58" s="354"/>
      <c r="C58" s="355"/>
      <c r="D58" s="21" t="s">
        <v>145</v>
      </c>
      <c r="E58" s="7">
        <v>5.93</v>
      </c>
    </row>
    <row r="59" spans="1:5" ht="13.5" thickBot="1">
      <c r="A59" s="12"/>
      <c r="B59" s="354"/>
      <c r="C59" s="355"/>
      <c r="D59" s="6" t="s">
        <v>160</v>
      </c>
      <c r="E59" s="7">
        <v>8.67</v>
      </c>
    </row>
    <row r="60" spans="1:5" ht="13.5" thickBot="1">
      <c r="A60" s="12"/>
      <c r="B60" s="354"/>
      <c r="C60" s="355"/>
      <c r="D60" s="23" t="s">
        <v>155</v>
      </c>
      <c r="E60" s="14">
        <v>14.6</v>
      </c>
    </row>
    <row r="61" spans="1:5" ht="13.5" thickBot="1">
      <c r="A61" s="354"/>
      <c r="B61" s="374"/>
      <c r="C61" s="374"/>
      <c r="D61" s="374"/>
      <c r="E61" s="355"/>
    </row>
    <row r="62" spans="1:5" ht="13.5" thickBot="1">
      <c r="A62" s="4"/>
      <c r="B62" s="354" t="s">
        <v>98</v>
      </c>
      <c r="C62" s="448"/>
      <c r="D62" s="8" t="s">
        <v>216</v>
      </c>
      <c r="E62" s="9"/>
    </row>
    <row r="63" spans="1:5" ht="13.5" thickBot="1">
      <c r="A63" s="12"/>
      <c r="B63" s="354"/>
      <c r="C63" s="355"/>
      <c r="D63" s="13" t="s">
        <v>144</v>
      </c>
      <c r="E63" s="14">
        <v>73.85</v>
      </c>
    </row>
    <row r="64" spans="1:5" ht="13.5" thickBot="1">
      <c r="A64" s="354"/>
      <c r="B64" s="374"/>
      <c r="C64" s="374"/>
      <c r="D64" s="374"/>
      <c r="E64" s="355"/>
    </row>
    <row r="65" spans="1:5" ht="13.5" thickBot="1">
      <c r="A65" s="4" t="s">
        <v>157</v>
      </c>
      <c r="B65" s="449" t="s">
        <v>161</v>
      </c>
      <c r="C65" s="450"/>
      <c r="D65" s="6" t="s">
        <v>162</v>
      </c>
      <c r="E65" s="9"/>
    </row>
    <row r="66" spans="1:5" ht="13.5" thickBot="1">
      <c r="A66" s="354"/>
      <c r="B66" s="374"/>
      <c r="C66" s="374"/>
      <c r="D66" s="374"/>
      <c r="E66" s="355"/>
    </row>
    <row r="67" spans="1:5" ht="13.5" thickBot="1">
      <c r="A67" s="371" t="s">
        <v>163</v>
      </c>
      <c r="B67" s="372"/>
      <c r="C67" s="372"/>
      <c r="D67" s="372"/>
      <c r="E67" s="452"/>
    </row>
    <row r="68" spans="1:5" ht="13.5" thickBot="1">
      <c r="A68" s="351" t="s">
        <v>164</v>
      </c>
      <c r="B68" s="352"/>
      <c r="C68" s="352"/>
      <c r="D68" s="352"/>
      <c r="E68" s="451"/>
    </row>
    <row r="69" spans="1:5" ht="13.5" thickBot="1">
      <c r="A69" s="4"/>
      <c r="B69" s="354"/>
      <c r="C69" s="355"/>
      <c r="D69" s="25" t="s">
        <v>165</v>
      </c>
      <c r="E69" s="10" t="s">
        <v>103</v>
      </c>
    </row>
    <row r="70" spans="1:5" ht="13.5" thickBot="1">
      <c r="A70" s="4"/>
      <c r="B70" s="354"/>
      <c r="C70" s="355"/>
      <c r="D70" s="26" t="s">
        <v>166</v>
      </c>
      <c r="E70" s="37">
        <v>55.64</v>
      </c>
    </row>
    <row r="71" spans="1:5" ht="13.5" thickBot="1">
      <c r="A71" s="4" t="s">
        <v>153</v>
      </c>
      <c r="B71" s="354"/>
      <c r="C71" s="355"/>
      <c r="D71" s="6" t="s">
        <v>154</v>
      </c>
      <c r="E71" s="7">
        <v>3.61</v>
      </c>
    </row>
    <row r="72" spans="1:5" ht="13.5" thickBot="1">
      <c r="A72" s="4"/>
      <c r="B72" s="354"/>
      <c r="C72" s="355"/>
      <c r="D72" s="13" t="s">
        <v>155</v>
      </c>
      <c r="E72" s="14">
        <v>59.25</v>
      </c>
    </row>
    <row r="73" spans="1:5" ht="13.5" thickBot="1">
      <c r="A73" s="354"/>
      <c r="B73" s="374"/>
      <c r="C73" s="374"/>
      <c r="D73" s="374"/>
      <c r="E73" s="355"/>
    </row>
    <row r="74" spans="1:5" ht="13.5" thickBot="1">
      <c r="A74" s="17"/>
      <c r="B74" s="354" t="s">
        <v>98</v>
      </c>
      <c r="C74" s="448"/>
      <c r="D74" s="375" t="s">
        <v>217</v>
      </c>
      <c r="E74" s="355"/>
    </row>
    <row r="75" spans="1:5" ht="13.5" thickBot="1">
      <c r="A75" s="354"/>
      <c r="B75" s="374"/>
      <c r="C75" s="374"/>
      <c r="D75" s="374"/>
      <c r="E75" s="355"/>
    </row>
    <row r="76" spans="1:5" ht="13.5" thickBot="1">
      <c r="A76" s="4"/>
      <c r="B76" s="354"/>
      <c r="C76" s="355"/>
      <c r="D76" s="6" t="s">
        <v>167</v>
      </c>
      <c r="E76" s="7">
        <v>5.93</v>
      </c>
    </row>
    <row r="77" spans="1:5" ht="13.5" thickBot="1">
      <c r="A77" s="4"/>
      <c r="B77" s="354"/>
      <c r="C77" s="355"/>
      <c r="D77" s="6" t="s">
        <v>160</v>
      </c>
      <c r="E77" s="7">
        <v>25.73</v>
      </c>
    </row>
    <row r="78" spans="1:5" ht="13.5" thickBot="1">
      <c r="A78" s="20"/>
      <c r="B78" s="354"/>
      <c r="C78" s="355"/>
      <c r="D78" s="13" t="s">
        <v>155</v>
      </c>
      <c r="E78" s="41">
        <v>31.66</v>
      </c>
    </row>
    <row r="79" spans="1:5" ht="13.5" thickBot="1">
      <c r="A79" s="354"/>
      <c r="B79" s="374"/>
      <c r="C79" s="374"/>
      <c r="D79" s="374"/>
      <c r="E79" s="355"/>
    </row>
    <row r="80" spans="1:5" ht="13.5" thickBot="1">
      <c r="A80" s="4"/>
      <c r="B80" s="354"/>
      <c r="C80" s="355"/>
      <c r="D80" s="13" t="s">
        <v>144</v>
      </c>
      <c r="E80" s="14">
        <v>90.91</v>
      </c>
    </row>
    <row r="81" spans="1:5" ht="13.5" thickBot="1">
      <c r="A81" s="354"/>
      <c r="B81" s="374"/>
      <c r="C81" s="374"/>
      <c r="D81" s="374"/>
      <c r="E81" s="355"/>
    </row>
    <row r="82" spans="1:5" ht="13.5" thickBot="1">
      <c r="A82" s="4"/>
      <c r="B82" s="354"/>
      <c r="C82" s="355"/>
      <c r="D82" s="26" t="s">
        <v>168</v>
      </c>
      <c r="E82" s="7">
        <v>79.98</v>
      </c>
    </row>
    <row r="83" spans="1:5" ht="13.5" thickBot="1">
      <c r="A83" s="4" t="s">
        <v>153</v>
      </c>
      <c r="B83" s="354"/>
      <c r="C83" s="355"/>
      <c r="D83" s="6" t="s">
        <v>154</v>
      </c>
      <c r="E83" s="7">
        <v>3.61</v>
      </c>
    </row>
    <row r="84" spans="1:5" ht="13.5" thickBot="1">
      <c r="A84" s="27"/>
      <c r="B84" s="453"/>
      <c r="C84" s="454"/>
      <c r="D84" s="13" t="s">
        <v>155</v>
      </c>
      <c r="E84" s="14">
        <v>83.59</v>
      </c>
    </row>
    <row r="85" spans="1:5" ht="13.5" thickBot="1">
      <c r="A85" s="453"/>
      <c r="B85" s="455"/>
      <c r="C85" s="455"/>
      <c r="D85" s="455"/>
      <c r="E85" s="454"/>
    </row>
    <row r="86" spans="1:5" ht="13.5" thickBot="1">
      <c r="A86" s="42"/>
      <c r="B86" s="354" t="s">
        <v>98</v>
      </c>
      <c r="C86" s="448"/>
      <c r="D86" s="375" t="s">
        <v>218</v>
      </c>
      <c r="E86" s="355"/>
    </row>
    <row r="87" spans="1:5" ht="13.5" thickBot="1">
      <c r="A87" s="453"/>
      <c r="B87" s="455"/>
      <c r="C87" s="455"/>
      <c r="D87" s="455"/>
      <c r="E87" s="454"/>
    </row>
    <row r="88" spans="1:5" ht="13.5" thickBot="1">
      <c r="A88" s="4"/>
      <c r="B88" s="354"/>
      <c r="C88" s="355"/>
      <c r="D88" s="6" t="s">
        <v>167</v>
      </c>
      <c r="E88" s="7">
        <v>8.36</v>
      </c>
    </row>
    <row r="89" spans="1:5" ht="13.5" thickBot="1">
      <c r="A89" s="4"/>
      <c r="B89" s="354"/>
      <c r="C89" s="355"/>
      <c r="D89" s="6" t="s">
        <v>160</v>
      </c>
      <c r="E89" s="7">
        <v>25.73</v>
      </c>
    </row>
    <row r="90" spans="1:5" ht="13.5" thickBot="1">
      <c r="A90" s="4"/>
      <c r="B90" s="354"/>
      <c r="C90" s="355"/>
      <c r="D90" s="13" t="s">
        <v>155</v>
      </c>
      <c r="E90" s="14">
        <v>34.09</v>
      </c>
    </row>
    <row r="91" spans="1:5" ht="13.5" thickBot="1">
      <c r="A91" s="354"/>
      <c r="B91" s="374"/>
      <c r="C91" s="374"/>
      <c r="D91" s="374"/>
      <c r="E91" s="355"/>
    </row>
    <row r="92" spans="1:5" ht="13.5" thickBot="1">
      <c r="A92" s="4"/>
      <c r="B92" s="354"/>
      <c r="C92" s="355"/>
      <c r="D92" s="13" t="s">
        <v>144</v>
      </c>
      <c r="E92" s="14">
        <v>117.68</v>
      </c>
    </row>
    <row r="93" spans="1:5" ht="13.5" thickBot="1">
      <c r="A93" s="354"/>
      <c r="B93" s="374"/>
      <c r="C93" s="374"/>
      <c r="D93" s="374"/>
      <c r="E93" s="355"/>
    </row>
    <row r="94" spans="1:5" ht="13.5" thickBot="1">
      <c r="A94" s="4"/>
      <c r="B94" s="354"/>
      <c r="C94" s="355"/>
      <c r="D94" s="26" t="s">
        <v>169</v>
      </c>
      <c r="E94" s="7">
        <v>132.15</v>
      </c>
    </row>
    <row r="95" spans="1:5" ht="13.5" thickBot="1">
      <c r="A95" s="4" t="s">
        <v>153</v>
      </c>
      <c r="B95" s="354"/>
      <c r="C95" s="355"/>
      <c r="D95" s="6" t="s">
        <v>154</v>
      </c>
      <c r="E95" s="7">
        <v>3.61</v>
      </c>
    </row>
    <row r="96" spans="1:5" ht="13.5" thickBot="1">
      <c r="A96" s="28"/>
      <c r="B96" s="453"/>
      <c r="C96" s="454"/>
      <c r="D96" s="29" t="s">
        <v>155</v>
      </c>
      <c r="E96" s="14">
        <v>135.76</v>
      </c>
    </row>
    <row r="97" spans="1:5" ht="13.5" thickBot="1">
      <c r="A97" s="354"/>
      <c r="B97" s="374"/>
      <c r="C97" s="374"/>
      <c r="D97" s="374"/>
      <c r="E97" s="355"/>
    </row>
    <row r="98" spans="1:5" ht="13.5" thickBot="1">
      <c r="A98" s="28"/>
      <c r="B98" s="354" t="s">
        <v>98</v>
      </c>
      <c r="C98" s="448"/>
      <c r="D98" s="375" t="s">
        <v>219</v>
      </c>
      <c r="E98" s="355"/>
    </row>
    <row r="99" spans="1:5" ht="13.5" thickBot="1">
      <c r="A99" s="354"/>
      <c r="B99" s="374"/>
      <c r="C99" s="374"/>
      <c r="D99" s="374"/>
      <c r="E99" s="355"/>
    </row>
    <row r="100" spans="1:5" ht="13.5" thickBot="1">
      <c r="A100" s="4"/>
      <c r="B100" s="354"/>
      <c r="C100" s="355"/>
      <c r="D100" s="6" t="s">
        <v>167</v>
      </c>
      <c r="E100" s="7">
        <v>13.58</v>
      </c>
    </row>
    <row r="101" spans="1:5" ht="13.5" thickBot="1">
      <c r="A101" s="4"/>
      <c r="B101" s="354"/>
      <c r="C101" s="355"/>
      <c r="D101" s="6" t="s">
        <v>160</v>
      </c>
      <c r="E101" s="7">
        <v>25.73</v>
      </c>
    </row>
    <row r="102" spans="1:5" ht="13.5" thickBot="1">
      <c r="A102" s="4"/>
      <c r="B102" s="354"/>
      <c r="C102" s="355"/>
      <c r="D102" s="13" t="s">
        <v>155</v>
      </c>
      <c r="E102" s="14">
        <v>39.31</v>
      </c>
    </row>
    <row r="103" spans="1:5" ht="13.5" thickBot="1">
      <c r="A103" s="354"/>
      <c r="B103" s="374"/>
      <c r="C103" s="374"/>
      <c r="D103" s="374"/>
      <c r="E103" s="355"/>
    </row>
    <row r="104" spans="1:5" ht="13.5" thickBot="1">
      <c r="A104" s="20"/>
      <c r="B104" s="354"/>
      <c r="C104" s="355"/>
      <c r="D104" s="44" t="s">
        <v>144</v>
      </c>
      <c r="E104" s="43">
        <v>175.07</v>
      </c>
    </row>
    <row r="105" spans="1:5" ht="13.5" thickBot="1">
      <c r="A105" s="354"/>
      <c r="B105" s="374"/>
      <c r="C105" s="374"/>
      <c r="D105" s="374"/>
      <c r="E105" s="355"/>
    </row>
    <row r="106" spans="1:5" ht="13.5" thickBot="1">
      <c r="A106" s="4"/>
      <c r="B106" s="354"/>
      <c r="C106" s="355"/>
      <c r="D106" s="26" t="s">
        <v>170</v>
      </c>
      <c r="E106" s="7">
        <v>201.7</v>
      </c>
    </row>
    <row r="107" spans="1:5" ht="13.5" thickBot="1">
      <c r="A107" s="4" t="s">
        <v>153</v>
      </c>
      <c r="B107" s="354"/>
      <c r="C107" s="355"/>
      <c r="D107" s="6" t="s">
        <v>154</v>
      </c>
      <c r="E107" s="7">
        <v>3.61</v>
      </c>
    </row>
    <row r="108" spans="1:5" ht="13.5" thickBot="1">
      <c r="A108" s="30"/>
      <c r="B108" s="354"/>
      <c r="C108" s="355"/>
      <c r="D108" s="13" t="s">
        <v>144</v>
      </c>
      <c r="E108" s="14">
        <v>205.31</v>
      </c>
    </row>
    <row r="109" spans="1:5" ht="13.5" thickBot="1">
      <c r="A109" s="354"/>
      <c r="B109" s="374"/>
      <c r="C109" s="374"/>
      <c r="D109" s="374"/>
      <c r="E109" s="355"/>
    </row>
    <row r="110" spans="1:5" ht="13.5" thickBot="1">
      <c r="A110" s="30"/>
      <c r="B110" s="354" t="s">
        <v>98</v>
      </c>
      <c r="C110" s="448"/>
      <c r="D110" s="375" t="s">
        <v>220</v>
      </c>
      <c r="E110" s="355"/>
    </row>
    <row r="111" spans="1:5" ht="13.5" thickBot="1">
      <c r="A111" s="354"/>
      <c r="B111" s="374"/>
      <c r="C111" s="374"/>
      <c r="D111" s="374"/>
      <c r="E111" s="355"/>
    </row>
    <row r="112" spans="1:5" ht="13.5" thickBot="1">
      <c r="A112" s="4"/>
      <c r="B112" s="354"/>
      <c r="C112" s="355"/>
      <c r="D112" s="6" t="s">
        <v>167</v>
      </c>
      <c r="E112" s="7">
        <v>20.53</v>
      </c>
    </row>
    <row r="113" spans="1:5" ht="13.5" thickBot="1">
      <c r="A113" s="4"/>
      <c r="B113" s="354"/>
      <c r="C113" s="355"/>
      <c r="D113" s="6" t="s">
        <v>160</v>
      </c>
      <c r="E113" s="7">
        <v>25.73</v>
      </c>
    </row>
    <row r="114" spans="1:5" ht="13.5" thickBot="1">
      <c r="A114" s="4"/>
      <c r="B114" s="354"/>
      <c r="C114" s="355"/>
      <c r="D114" s="13" t="s">
        <v>155</v>
      </c>
      <c r="E114" s="14">
        <v>46.26</v>
      </c>
    </row>
    <row r="115" spans="1:5" ht="13.5" thickBot="1">
      <c r="A115" s="354"/>
      <c r="B115" s="374"/>
      <c r="C115" s="374"/>
      <c r="D115" s="374"/>
      <c r="E115" s="355"/>
    </row>
    <row r="116" spans="1:5" ht="13.5" thickBot="1">
      <c r="A116" s="4"/>
      <c r="B116" s="354"/>
      <c r="C116" s="355"/>
      <c r="D116" s="13" t="s">
        <v>144</v>
      </c>
      <c r="E116" s="14">
        <v>251.57</v>
      </c>
    </row>
    <row r="117" spans="1:5" ht="13.5" thickBot="1">
      <c r="A117" s="354"/>
      <c r="B117" s="374"/>
      <c r="C117" s="374"/>
      <c r="D117" s="374"/>
      <c r="E117" s="355"/>
    </row>
    <row r="118" spans="1:5" ht="13.5" thickBot="1">
      <c r="A118" s="4"/>
      <c r="B118" s="354"/>
      <c r="C118" s="355"/>
      <c r="D118" s="26" t="s">
        <v>171</v>
      </c>
      <c r="E118" s="7">
        <v>271.25</v>
      </c>
    </row>
    <row r="119" spans="1:5" ht="13.5" thickBot="1">
      <c r="A119" s="4" t="s">
        <v>153</v>
      </c>
      <c r="B119" s="354"/>
      <c r="C119" s="355"/>
      <c r="D119" s="6" t="s">
        <v>154</v>
      </c>
      <c r="E119" s="7">
        <v>3.61</v>
      </c>
    </row>
    <row r="120" spans="1:5" ht="13.5" thickBot="1">
      <c r="A120" s="30"/>
      <c r="B120" s="354"/>
      <c r="C120" s="355"/>
      <c r="D120" s="13" t="s">
        <v>155</v>
      </c>
      <c r="E120" s="14">
        <v>274.86</v>
      </c>
    </row>
    <row r="121" spans="1:5" ht="13.5" thickBot="1">
      <c r="A121" s="354"/>
      <c r="B121" s="374"/>
      <c r="C121" s="374"/>
      <c r="D121" s="374"/>
      <c r="E121" s="355"/>
    </row>
    <row r="122" spans="1:5" ht="13.5" thickBot="1">
      <c r="A122" s="30"/>
      <c r="B122" s="354" t="s">
        <v>98</v>
      </c>
      <c r="C122" s="448"/>
      <c r="D122" s="375" t="s">
        <v>221</v>
      </c>
      <c r="E122" s="355"/>
    </row>
    <row r="123" spans="1:5" ht="13.5" thickBot="1">
      <c r="A123" s="354"/>
      <c r="B123" s="374"/>
      <c r="C123" s="374"/>
      <c r="D123" s="374"/>
      <c r="E123" s="355"/>
    </row>
    <row r="124" spans="1:5" ht="13.5" thickBot="1">
      <c r="A124" s="4"/>
      <c r="B124" s="354"/>
      <c r="C124" s="355"/>
      <c r="D124" s="6" t="s">
        <v>167</v>
      </c>
      <c r="E124" s="7">
        <v>27.49</v>
      </c>
    </row>
    <row r="125" spans="1:5" ht="13.5" thickBot="1">
      <c r="A125" s="4"/>
      <c r="B125" s="354"/>
      <c r="C125" s="355"/>
      <c r="D125" s="6" t="s">
        <v>160</v>
      </c>
      <c r="E125" s="7">
        <v>25.73</v>
      </c>
    </row>
    <row r="126" spans="1:5" ht="13.5" thickBot="1">
      <c r="A126" s="4"/>
      <c r="B126" s="354"/>
      <c r="C126" s="448"/>
      <c r="D126" s="13" t="s">
        <v>155</v>
      </c>
      <c r="E126" s="46">
        <v>53.22</v>
      </c>
    </row>
    <row r="127" spans="1:5" ht="13.5" thickBot="1">
      <c r="A127" s="354"/>
      <c r="B127" s="374"/>
      <c r="C127" s="374"/>
      <c r="D127" s="374"/>
      <c r="E127" s="355"/>
    </row>
    <row r="128" spans="1:5" ht="13.5" thickBot="1">
      <c r="A128" s="4"/>
      <c r="B128" s="354"/>
      <c r="C128" s="355"/>
      <c r="D128" s="13" t="s">
        <v>144</v>
      </c>
      <c r="E128" s="14">
        <v>328.08</v>
      </c>
    </row>
    <row r="129" spans="1:5" ht="13.5" thickBot="1">
      <c r="A129" s="354"/>
      <c r="B129" s="374"/>
      <c r="C129" s="374"/>
      <c r="D129" s="374"/>
      <c r="E129" s="355"/>
    </row>
    <row r="130" spans="1:5" ht="13.5" thickBot="1">
      <c r="A130" s="4"/>
      <c r="B130" s="354"/>
      <c r="C130" s="355"/>
      <c r="D130" s="26" t="s">
        <v>172</v>
      </c>
      <c r="E130" s="47">
        <v>340.8</v>
      </c>
    </row>
    <row r="131" spans="1:5" ht="13.5" thickBot="1">
      <c r="A131" s="4" t="s">
        <v>153</v>
      </c>
      <c r="B131" s="354"/>
      <c r="C131" s="355"/>
      <c r="D131" s="6" t="s">
        <v>154</v>
      </c>
      <c r="E131" s="7">
        <v>3.61</v>
      </c>
    </row>
    <row r="132" spans="1:5" ht="13.5" thickBot="1">
      <c r="A132" s="30"/>
      <c r="B132" s="354"/>
      <c r="C132" s="355"/>
      <c r="D132" s="13" t="s">
        <v>155</v>
      </c>
      <c r="E132" s="14">
        <v>344.41</v>
      </c>
    </row>
    <row r="133" spans="1:5" ht="13.5" thickBot="1">
      <c r="A133" s="354"/>
      <c r="B133" s="374"/>
      <c r="C133" s="374"/>
      <c r="D133" s="374"/>
      <c r="E133" s="355"/>
    </row>
    <row r="134" spans="1:5" ht="13.5" thickBot="1">
      <c r="A134" s="30"/>
      <c r="B134" s="354" t="s">
        <v>98</v>
      </c>
      <c r="C134" s="448"/>
      <c r="D134" s="375" t="s">
        <v>222</v>
      </c>
      <c r="E134" s="355"/>
    </row>
    <row r="135" spans="1:5" ht="13.5" thickBot="1">
      <c r="A135" s="354"/>
      <c r="B135" s="374"/>
      <c r="C135" s="374"/>
      <c r="D135" s="374"/>
      <c r="E135" s="355"/>
    </row>
    <row r="136" spans="1:5" ht="13.5" thickBot="1">
      <c r="A136" s="4"/>
      <c r="B136" s="354"/>
      <c r="C136" s="355"/>
      <c r="D136" s="6" t="s">
        <v>167</v>
      </c>
      <c r="E136" s="7">
        <v>34.44</v>
      </c>
    </row>
    <row r="137" spans="1:5" ht="13.5" thickBot="1">
      <c r="A137" s="4"/>
      <c r="B137" s="354"/>
      <c r="C137" s="355"/>
      <c r="D137" s="6" t="s">
        <v>160</v>
      </c>
      <c r="E137" s="7">
        <v>25.78</v>
      </c>
    </row>
    <row r="138" spans="1:5" ht="13.5" thickBot="1">
      <c r="A138" s="4"/>
      <c r="B138" s="354"/>
      <c r="C138" s="355"/>
      <c r="D138" s="13" t="s">
        <v>155</v>
      </c>
      <c r="E138" s="14">
        <v>60.17</v>
      </c>
    </row>
    <row r="139" spans="1:5" ht="13.5" thickBot="1">
      <c r="A139" s="354"/>
      <c r="B139" s="374"/>
      <c r="C139" s="374"/>
      <c r="D139" s="374"/>
      <c r="E139" s="355"/>
    </row>
    <row r="140" spans="1:5" ht="13.5" thickBot="1">
      <c r="A140" s="4"/>
      <c r="B140" s="354"/>
      <c r="C140" s="355"/>
      <c r="D140" s="13" t="s">
        <v>144</v>
      </c>
      <c r="E140" s="14">
        <v>404.58</v>
      </c>
    </row>
    <row r="141" spans="1:5" ht="13.5" thickBot="1">
      <c r="A141" s="354"/>
      <c r="B141" s="374"/>
      <c r="C141" s="374"/>
      <c r="D141" s="374"/>
      <c r="E141" s="355"/>
    </row>
    <row r="142" spans="1:5" ht="13.5" thickBot="1">
      <c r="A142" s="4"/>
      <c r="B142" s="354"/>
      <c r="C142" s="355"/>
      <c r="D142" s="26" t="s">
        <v>173</v>
      </c>
      <c r="E142" s="7">
        <v>410.35</v>
      </c>
    </row>
    <row r="143" spans="1:5" ht="13.5" thickBot="1">
      <c r="A143" s="4" t="s">
        <v>153</v>
      </c>
      <c r="B143" s="354"/>
      <c r="C143" s="355"/>
      <c r="D143" s="6" t="s">
        <v>154</v>
      </c>
      <c r="E143" s="7">
        <v>3.61</v>
      </c>
    </row>
    <row r="144" spans="1:5" ht="13.5" thickBot="1">
      <c r="A144" s="30"/>
      <c r="B144" s="354"/>
      <c r="C144" s="355"/>
      <c r="D144" s="13" t="s">
        <v>144</v>
      </c>
      <c r="E144" s="14">
        <v>413.96</v>
      </c>
    </row>
    <row r="145" spans="1:5" ht="13.5" thickBot="1">
      <c r="A145" s="354"/>
      <c r="B145" s="374"/>
      <c r="C145" s="374"/>
      <c r="D145" s="374"/>
      <c r="E145" s="355"/>
    </row>
    <row r="146" spans="1:5" ht="13.5" thickBot="1">
      <c r="A146" s="30"/>
      <c r="B146" s="354" t="s">
        <v>98</v>
      </c>
      <c r="C146" s="448"/>
      <c r="D146" s="375" t="s">
        <v>223</v>
      </c>
      <c r="E146" s="355"/>
    </row>
    <row r="147" spans="1:5" ht="13.5" thickBot="1">
      <c r="A147" s="354"/>
      <c r="B147" s="374"/>
      <c r="C147" s="374"/>
      <c r="D147" s="374"/>
      <c r="E147" s="355"/>
    </row>
    <row r="148" spans="1:5" ht="13.5" thickBot="1">
      <c r="A148" s="4"/>
      <c r="B148" s="354"/>
      <c r="C148" s="355"/>
      <c r="D148" s="6" t="s">
        <v>167</v>
      </c>
      <c r="E148" s="7">
        <v>37.35</v>
      </c>
    </row>
    <row r="149" spans="1:5" ht="13.5" thickBot="1">
      <c r="A149" s="4"/>
      <c r="B149" s="354"/>
      <c r="C149" s="355"/>
      <c r="D149" s="6" t="s">
        <v>160</v>
      </c>
      <c r="E149" s="7">
        <v>23.22</v>
      </c>
    </row>
    <row r="150" spans="1:5" ht="13.5" thickBot="1">
      <c r="A150" s="4"/>
      <c r="B150" s="354"/>
      <c r="C150" s="448"/>
      <c r="D150" s="13" t="s">
        <v>155</v>
      </c>
      <c r="E150" s="46">
        <v>67.13</v>
      </c>
    </row>
    <row r="151" spans="1:5" ht="13.5" thickBot="1">
      <c r="A151" s="354"/>
      <c r="B151" s="374"/>
      <c r="C151" s="374"/>
      <c r="D151" s="374"/>
      <c r="E151" s="355"/>
    </row>
    <row r="152" spans="1:5" ht="13.5" thickBot="1">
      <c r="A152" s="4"/>
      <c r="B152" s="354"/>
      <c r="C152" s="355"/>
      <c r="D152" s="13" t="s">
        <v>144</v>
      </c>
      <c r="E152" s="14">
        <v>481.09</v>
      </c>
    </row>
    <row r="153" spans="1:5" ht="13.5" thickBot="1">
      <c r="A153" s="354"/>
      <c r="B153" s="374"/>
      <c r="C153" s="374"/>
      <c r="D153" s="374"/>
      <c r="E153" s="355"/>
    </row>
    <row r="154" spans="1:5" ht="13.5" thickBot="1">
      <c r="A154" s="4"/>
      <c r="B154" s="354"/>
      <c r="C154" s="355"/>
      <c r="D154" s="26" t="s">
        <v>174</v>
      </c>
      <c r="E154" s="7">
        <v>479.9</v>
      </c>
    </row>
    <row r="155" spans="1:5" ht="13.5" thickBot="1">
      <c r="A155" s="4" t="s">
        <v>153</v>
      </c>
      <c r="B155" s="354"/>
      <c r="C155" s="355"/>
      <c r="D155" s="6" t="s">
        <v>154</v>
      </c>
      <c r="E155" s="7">
        <v>3.61</v>
      </c>
    </row>
    <row r="156" spans="1:5" ht="13.5" thickBot="1">
      <c r="A156" s="30"/>
      <c r="B156" s="354"/>
      <c r="C156" s="355"/>
      <c r="D156" s="13" t="s">
        <v>155</v>
      </c>
      <c r="E156" s="14">
        <v>483.51</v>
      </c>
    </row>
    <row r="157" spans="1:5" ht="13.5" thickBot="1">
      <c r="A157" s="354"/>
      <c r="B157" s="374"/>
      <c r="C157" s="374"/>
      <c r="D157" s="374"/>
      <c r="E157" s="355"/>
    </row>
    <row r="158" spans="1:5" ht="13.5" thickBot="1">
      <c r="A158" s="30"/>
      <c r="B158" s="354" t="s">
        <v>98</v>
      </c>
      <c r="C158" s="448"/>
      <c r="D158" s="375" t="s">
        <v>224</v>
      </c>
      <c r="E158" s="355"/>
    </row>
    <row r="159" spans="1:5" ht="13.5" thickBot="1">
      <c r="A159" s="354"/>
      <c r="B159" s="374"/>
      <c r="C159" s="374"/>
      <c r="D159" s="374"/>
      <c r="E159" s="355"/>
    </row>
    <row r="160" spans="1:5" ht="13.5" thickBot="1">
      <c r="A160" s="4"/>
      <c r="B160" s="354"/>
      <c r="C160" s="355"/>
      <c r="D160" s="6" t="s">
        <v>167</v>
      </c>
      <c r="E160" s="7">
        <v>48.35</v>
      </c>
    </row>
    <row r="161" spans="1:5" ht="13.5" thickBot="1">
      <c r="A161" s="4"/>
      <c r="B161" s="354"/>
      <c r="C161" s="355"/>
      <c r="D161" s="6" t="s">
        <v>160</v>
      </c>
      <c r="E161" s="7">
        <v>25.73</v>
      </c>
    </row>
    <row r="162" spans="1:5" ht="13.5" thickBot="1">
      <c r="A162" s="4"/>
      <c r="B162" s="354"/>
      <c r="C162" s="448"/>
      <c r="D162" s="13" t="s">
        <v>155</v>
      </c>
      <c r="E162" s="46">
        <v>74.08</v>
      </c>
    </row>
    <row r="163" spans="1:5" ht="13.5" thickBot="1">
      <c r="A163" s="354"/>
      <c r="B163" s="374"/>
      <c r="C163" s="374"/>
      <c r="D163" s="374"/>
      <c r="E163" s="355"/>
    </row>
    <row r="164" spans="1:5" ht="13.5" thickBot="1">
      <c r="A164" s="4"/>
      <c r="B164" s="354"/>
      <c r="C164" s="355"/>
      <c r="D164" s="13" t="s">
        <v>144</v>
      </c>
      <c r="E164" s="14">
        <v>557.59</v>
      </c>
    </row>
    <row r="165" spans="1:5" ht="13.5" thickBot="1">
      <c r="A165" s="354"/>
      <c r="B165" s="374"/>
      <c r="C165" s="374"/>
      <c r="D165" s="374"/>
      <c r="E165" s="355"/>
    </row>
    <row r="166" spans="1:5" ht="13.5" thickBot="1">
      <c r="A166" s="4"/>
      <c r="B166" s="354"/>
      <c r="C166" s="355"/>
      <c r="D166" s="26" t="s">
        <v>175</v>
      </c>
      <c r="E166" s="7">
        <v>549.45</v>
      </c>
    </row>
    <row r="167" spans="1:5" ht="13.5" thickBot="1">
      <c r="A167" s="4" t="s">
        <v>153</v>
      </c>
      <c r="B167" s="354"/>
      <c r="C167" s="355"/>
      <c r="D167" s="6" t="s">
        <v>154</v>
      </c>
      <c r="E167" s="7">
        <v>3.61</v>
      </c>
    </row>
    <row r="168" spans="1:5" ht="13.5" thickBot="1">
      <c r="A168" s="30"/>
      <c r="B168" s="354"/>
      <c r="C168" s="355"/>
      <c r="D168" s="13" t="s">
        <v>155</v>
      </c>
      <c r="E168" s="14">
        <v>553.06</v>
      </c>
    </row>
    <row r="169" spans="1:5" ht="13.5" thickBot="1">
      <c r="A169" s="354"/>
      <c r="B169" s="374"/>
      <c r="C169" s="374"/>
      <c r="D169" s="374"/>
      <c r="E169" s="355"/>
    </row>
    <row r="170" spans="1:5" ht="13.5" thickBot="1">
      <c r="A170" s="30"/>
      <c r="B170" s="354" t="s">
        <v>98</v>
      </c>
      <c r="C170" s="448"/>
      <c r="D170" s="375" t="s">
        <v>225</v>
      </c>
      <c r="E170" s="355"/>
    </row>
    <row r="171" spans="1:5" ht="13.5" thickBot="1">
      <c r="A171" s="354"/>
      <c r="B171" s="374"/>
      <c r="C171" s="374"/>
      <c r="D171" s="374"/>
      <c r="E171" s="355"/>
    </row>
    <row r="172" spans="1:5" ht="13.5" thickBot="1">
      <c r="A172" s="4"/>
      <c r="B172" s="354"/>
      <c r="C172" s="355"/>
      <c r="D172" s="6" t="s">
        <v>167</v>
      </c>
      <c r="E172" s="7">
        <v>49.9</v>
      </c>
    </row>
    <row r="173" spans="1:5" ht="13.5" thickBot="1">
      <c r="A173" s="4"/>
      <c r="B173" s="354"/>
      <c r="C173" s="355"/>
      <c r="D173" s="6" t="s">
        <v>160</v>
      </c>
      <c r="E173" s="7">
        <v>23.22</v>
      </c>
    </row>
    <row r="174" spans="1:5" ht="13.5" thickBot="1">
      <c r="A174" s="4"/>
      <c r="B174" s="354"/>
      <c r="C174" s="448"/>
      <c r="D174" s="13" t="s">
        <v>155</v>
      </c>
      <c r="E174" s="46">
        <v>81.03</v>
      </c>
    </row>
    <row r="175" spans="1:5" ht="13.5" thickBot="1">
      <c r="A175" s="354"/>
      <c r="B175" s="374"/>
      <c r="C175" s="374"/>
      <c r="D175" s="374"/>
      <c r="E175" s="355"/>
    </row>
    <row r="176" spans="1:5" ht="13.5" thickBot="1">
      <c r="A176" s="4"/>
      <c r="B176" s="354"/>
      <c r="C176" s="355"/>
      <c r="D176" s="13" t="s">
        <v>144</v>
      </c>
      <c r="E176" s="14">
        <v>634.09</v>
      </c>
    </row>
    <row r="177" spans="1:5" ht="13.5" thickBot="1">
      <c r="A177" s="354"/>
      <c r="B177" s="374"/>
      <c r="C177" s="374"/>
      <c r="D177" s="374"/>
      <c r="E177" s="355"/>
    </row>
    <row r="178" spans="1:5" ht="13.5" thickBot="1">
      <c r="A178" s="4"/>
      <c r="B178" s="354"/>
      <c r="C178" s="355"/>
      <c r="D178" s="26" t="s">
        <v>176</v>
      </c>
      <c r="E178" s="7">
        <v>619</v>
      </c>
    </row>
    <row r="179" spans="1:5" ht="13.5" thickBot="1">
      <c r="A179" s="4" t="s">
        <v>153</v>
      </c>
      <c r="B179" s="354"/>
      <c r="C179" s="355"/>
      <c r="D179" s="6" t="s">
        <v>154</v>
      </c>
      <c r="E179" s="7">
        <v>3.61</v>
      </c>
    </row>
    <row r="180" spans="1:5" ht="13.5" thickBot="1">
      <c r="A180" s="30"/>
      <c r="B180" s="354"/>
      <c r="C180" s="355"/>
      <c r="D180" s="13" t="s">
        <v>155</v>
      </c>
      <c r="E180" s="14">
        <v>622.61</v>
      </c>
    </row>
    <row r="181" spans="1:5" ht="13.5" thickBot="1">
      <c r="A181" s="354"/>
      <c r="B181" s="374"/>
      <c r="C181" s="374"/>
      <c r="D181" s="374"/>
      <c r="E181" s="355"/>
    </row>
    <row r="182" spans="1:5" ht="13.5" thickBot="1">
      <c r="A182" s="30"/>
      <c r="B182" s="354" t="s">
        <v>98</v>
      </c>
      <c r="C182" s="448"/>
      <c r="D182" s="375" t="s">
        <v>226</v>
      </c>
      <c r="E182" s="355"/>
    </row>
    <row r="183" spans="1:5" ht="13.5" thickBot="1">
      <c r="A183" s="354"/>
      <c r="B183" s="374"/>
      <c r="C183" s="374"/>
      <c r="D183" s="374"/>
      <c r="E183" s="355"/>
    </row>
    <row r="184" spans="1:5" ht="13.5" thickBot="1">
      <c r="A184" s="4"/>
      <c r="B184" s="354"/>
      <c r="C184" s="355"/>
      <c r="D184" s="6" t="s">
        <v>167</v>
      </c>
      <c r="E184" s="7">
        <v>62.26</v>
      </c>
    </row>
    <row r="185" spans="1:5" ht="13.5" thickBot="1">
      <c r="A185" s="4"/>
      <c r="B185" s="354"/>
      <c r="C185" s="355"/>
      <c r="D185" s="6" t="s">
        <v>160</v>
      </c>
      <c r="E185" s="7">
        <v>25.73</v>
      </c>
    </row>
    <row r="186" spans="1:5" ht="13.5" thickBot="1">
      <c r="A186" s="4"/>
      <c r="B186" s="354"/>
      <c r="C186" s="448"/>
      <c r="D186" s="13" t="s">
        <v>155</v>
      </c>
      <c r="E186" s="46">
        <v>87.99</v>
      </c>
    </row>
    <row r="187" spans="1:5" ht="13.5" thickBot="1">
      <c r="A187" s="354"/>
      <c r="B187" s="374"/>
      <c r="C187" s="374"/>
      <c r="D187" s="374"/>
      <c r="E187" s="355"/>
    </row>
    <row r="188" spans="1:5" ht="13.5" thickBot="1">
      <c r="A188" s="4"/>
      <c r="B188" s="354"/>
      <c r="C188" s="355"/>
      <c r="D188" s="13" t="s">
        <v>144</v>
      </c>
      <c r="E188" s="48">
        <v>710.6</v>
      </c>
    </row>
    <row r="189" spans="1:5" ht="13.5" thickBot="1">
      <c r="A189" s="354"/>
      <c r="B189" s="374"/>
      <c r="C189" s="374"/>
      <c r="D189" s="374"/>
      <c r="E189" s="355"/>
    </row>
    <row r="190" spans="1:5" ht="13.5" thickBot="1">
      <c r="A190" s="4"/>
      <c r="B190" s="354"/>
      <c r="C190" s="355"/>
      <c r="D190" s="26" t="s">
        <v>177</v>
      </c>
      <c r="E190" s="7">
        <v>688.55</v>
      </c>
    </row>
    <row r="191" spans="1:5" ht="13.5" thickBot="1">
      <c r="A191" s="4" t="s">
        <v>153</v>
      </c>
      <c r="B191" s="354"/>
      <c r="C191" s="355"/>
      <c r="D191" s="6" t="s">
        <v>154</v>
      </c>
      <c r="E191" s="7">
        <v>3.61</v>
      </c>
    </row>
    <row r="192" spans="1:5" ht="13.5" thickBot="1">
      <c r="A192" s="30"/>
      <c r="B192" s="354"/>
      <c r="C192" s="355"/>
      <c r="D192" s="13" t="s">
        <v>155</v>
      </c>
      <c r="E192" s="14">
        <v>692.16</v>
      </c>
    </row>
    <row r="193" spans="1:5" ht="13.5" thickBot="1">
      <c r="A193" s="354"/>
      <c r="B193" s="374"/>
      <c r="C193" s="374"/>
      <c r="D193" s="374"/>
      <c r="E193" s="355"/>
    </row>
    <row r="194" spans="1:5" ht="13.5" thickBot="1">
      <c r="A194" s="30"/>
      <c r="B194" s="354" t="s">
        <v>98</v>
      </c>
      <c r="C194" s="448"/>
      <c r="D194" s="375" t="s">
        <v>227</v>
      </c>
      <c r="E194" s="355"/>
    </row>
    <row r="195" spans="1:5" ht="13.5" thickBot="1">
      <c r="A195" s="354"/>
      <c r="B195" s="374"/>
      <c r="C195" s="374"/>
      <c r="D195" s="374"/>
      <c r="E195" s="355"/>
    </row>
    <row r="196" spans="1:5" ht="13.5" thickBot="1">
      <c r="A196" s="4"/>
      <c r="B196" s="354"/>
      <c r="C196" s="355"/>
      <c r="D196" s="6" t="s">
        <v>167</v>
      </c>
      <c r="E196" s="7">
        <v>69.22</v>
      </c>
    </row>
    <row r="197" spans="1:5" ht="13.5" thickBot="1">
      <c r="A197" s="4"/>
      <c r="B197" s="354"/>
      <c r="C197" s="355"/>
      <c r="D197" s="6" t="s">
        <v>160</v>
      </c>
      <c r="E197" s="7">
        <v>25.73</v>
      </c>
    </row>
    <row r="198" spans="1:5" ht="13.5" thickBot="1">
      <c r="A198" s="4"/>
      <c r="B198" s="354"/>
      <c r="C198" s="355"/>
      <c r="D198" s="13" t="s">
        <v>155</v>
      </c>
      <c r="E198" s="14">
        <v>94.95</v>
      </c>
    </row>
    <row r="199" spans="1:5" ht="13.5" thickBot="1">
      <c r="A199" s="354"/>
      <c r="B199" s="374"/>
      <c r="C199" s="374"/>
      <c r="D199" s="374"/>
      <c r="E199" s="355"/>
    </row>
    <row r="200" spans="1:5" ht="13.5" thickBot="1">
      <c r="A200" s="4"/>
      <c r="B200" s="354"/>
      <c r="C200" s="355"/>
      <c r="D200" s="13" t="s">
        <v>144</v>
      </c>
      <c r="E200" s="14">
        <v>787.11</v>
      </c>
    </row>
    <row r="201" spans="1:5" ht="13.5" thickBot="1">
      <c r="A201" s="354"/>
      <c r="B201" s="374"/>
      <c r="C201" s="374"/>
      <c r="D201" s="374"/>
      <c r="E201" s="355"/>
    </row>
    <row r="202" spans="1:5" ht="13.5" thickBot="1">
      <c r="A202" s="4"/>
      <c r="B202" s="354"/>
      <c r="C202" s="355"/>
      <c r="D202" s="26" t="s">
        <v>178</v>
      </c>
      <c r="E202" s="47">
        <v>758.1</v>
      </c>
    </row>
    <row r="203" spans="1:5" ht="13.5" thickBot="1">
      <c r="A203" s="4" t="s">
        <v>153</v>
      </c>
      <c r="B203" s="354"/>
      <c r="C203" s="355"/>
      <c r="D203" s="6" t="s">
        <v>154</v>
      </c>
      <c r="E203" s="7">
        <v>3.61</v>
      </c>
    </row>
    <row r="204" spans="1:5" ht="13.5" thickBot="1">
      <c r="A204" s="30"/>
      <c r="B204" s="354"/>
      <c r="C204" s="355"/>
      <c r="D204" s="13" t="s">
        <v>144</v>
      </c>
      <c r="E204" s="14">
        <v>761.71</v>
      </c>
    </row>
    <row r="205" spans="1:5" ht="13.5" thickBot="1">
      <c r="A205" s="354"/>
      <c r="B205" s="374"/>
      <c r="C205" s="374"/>
      <c r="D205" s="374"/>
      <c r="E205" s="355"/>
    </row>
    <row r="206" spans="1:5" ht="13.5" thickBot="1">
      <c r="A206" s="30"/>
      <c r="B206" s="354" t="s">
        <v>98</v>
      </c>
      <c r="C206" s="448"/>
      <c r="D206" s="8" t="s">
        <v>228</v>
      </c>
      <c r="E206" s="45"/>
    </row>
    <row r="207" spans="1:5" ht="13.5" thickBot="1">
      <c r="A207" s="354"/>
      <c r="B207" s="374"/>
      <c r="C207" s="374"/>
      <c r="D207" s="374"/>
      <c r="E207" s="355"/>
    </row>
    <row r="208" spans="1:5" ht="13.5" thickBot="1">
      <c r="A208" s="4"/>
      <c r="B208" s="354"/>
      <c r="C208" s="355"/>
      <c r="D208" s="6" t="s">
        <v>167</v>
      </c>
      <c r="E208" s="7">
        <v>76.17</v>
      </c>
    </row>
    <row r="209" spans="1:5" ht="13.5" thickBot="1">
      <c r="A209" s="4"/>
      <c r="B209" s="354"/>
      <c r="C209" s="355"/>
      <c r="D209" s="6" t="s">
        <v>160</v>
      </c>
      <c r="E209" s="7">
        <v>25.73</v>
      </c>
    </row>
    <row r="210" spans="1:5" ht="13.5" thickBot="1">
      <c r="A210" s="4"/>
      <c r="B210" s="354"/>
      <c r="C210" s="355"/>
      <c r="D210" s="13" t="s">
        <v>155</v>
      </c>
      <c r="E210" s="48">
        <v>101.9</v>
      </c>
    </row>
    <row r="211" spans="1:5" ht="13.5" thickBot="1">
      <c r="A211" s="354"/>
      <c r="B211" s="374"/>
      <c r="C211" s="374"/>
      <c r="D211" s="374"/>
      <c r="E211" s="355"/>
    </row>
    <row r="212" spans="1:5" ht="13.5" thickBot="1">
      <c r="A212" s="4"/>
      <c r="B212" s="354"/>
      <c r="C212" s="355"/>
      <c r="D212" s="13" t="s">
        <v>144</v>
      </c>
      <c r="E212" s="14">
        <v>863.61</v>
      </c>
    </row>
    <row r="213" spans="1:5" ht="13.5" thickBot="1">
      <c r="A213" s="354"/>
      <c r="B213" s="374"/>
      <c r="C213" s="374"/>
      <c r="D213" s="374"/>
      <c r="E213" s="355"/>
    </row>
    <row r="214" spans="1:5" ht="13.5" thickBot="1">
      <c r="A214" s="4"/>
      <c r="B214" s="354"/>
      <c r="C214" s="355"/>
      <c r="D214" s="26" t="s">
        <v>179</v>
      </c>
      <c r="E214" s="7">
        <v>827.65</v>
      </c>
    </row>
    <row r="215" spans="1:5" ht="13.5" thickBot="1">
      <c r="A215" s="4" t="s">
        <v>153</v>
      </c>
      <c r="B215" s="354"/>
      <c r="C215" s="355"/>
      <c r="D215" s="6" t="s">
        <v>154</v>
      </c>
      <c r="E215" s="7">
        <v>3.61</v>
      </c>
    </row>
    <row r="216" spans="1:5" ht="13.5" thickBot="1">
      <c r="A216" s="30"/>
      <c r="B216" s="354"/>
      <c r="C216" s="355"/>
      <c r="D216" s="13" t="s">
        <v>155</v>
      </c>
      <c r="E216" s="14">
        <v>831.26</v>
      </c>
    </row>
    <row r="217" spans="1:5" ht="13.5" thickBot="1">
      <c r="A217" s="354"/>
      <c r="B217" s="374"/>
      <c r="C217" s="374"/>
      <c r="D217" s="374"/>
      <c r="E217" s="355"/>
    </row>
    <row r="218" spans="1:5" ht="13.5" thickBot="1">
      <c r="A218" s="17"/>
      <c r="B218" s="354" t="s">
        <v>98</v>
      </c>
      <c r="C218" s="448"/>
      <c r="D218" s="375" t="s">
        <v>229</v>
      </c>
      <c r="E218" s="355"/>
    </row>
    <row r="219" spans="1:5" ht="13.5" thickBot="1">
      <c r="A219" s="354"/>
      <c r="B219" s="374"/>
      <c r="C219" s="374"/>
      <c r="D219" s="374"/>
      <c r="E219" s="355"/>
    </row>
    <row r="220" spans="1:5" ht="13.5" thickBot="1">
      <c r="A220" s="4"/>
      <c r="B220" s="354"/>
      <c r="C220" s="355"/>
      <c r="D220" s="6" t="s">
        <v>167</v>
      </c>
      <c r="E220" s="7">
        <v>83.13</v>
      </c>
    </row>
    <row r="221" spans="1:5" ht="13.5" thickBot="1">
      <c r="A221" s="4"/>
      <c r="B221" s="354"/>
      <c r="C221" s="355"/>
      <c r="D221" s="6" t="s">
        <v>160</v>
      </c>
      <c r="E221" s="7">
        <v>25.73</v>
      </c>
    </row>
    <row r="222" spans="1:5" ht="13.5" thickBot="1">
      <c r="A222" s="4"/>
      <c r="B222" s="354"/>
      <c r="C222" s="448"/>
      <c r="D222" s="13" t="s">
        <v>155</v>
      </c>
      <c r="E222" s="46">
        <v>108.86</v>
      </c>
    </row>
    <row r="223" spans="1:5" ht="13.5" thickBot="1">
      <c r="A223" s="354"/>
      <c r="B223" s="374"/>
      <c r="C223" s="374"/>
      <c r="D223" s="374"/>
      <c r="E223" s="355"/>
    </row>
    <row r="224" spans="1:5" ht="13.5" thickBot="1">
      <c r="A224" s="4"/>
      <c r="B224" s="354"/>
      <c r="C224" s="355"/>
      <c r="D224" s="13" t="s">
        <v>144</v>
      </c>
      <c r="E224" s="14">
        <v>940.12</v>
      </c>
    </row>
    <row r="225" spans="1:5" ht="13.5" thickBot="1">
      <c r="A225" s="354"/>
      <c r="B225" s="374"/>
      <c r="C225" s="374"/>
      <c r="D225" s="374"/>
      <c r="E225" s="355"/>
    </row>
    <row r="226" spans="1:5" ht="13.5" thickBot="1">
      <c r="A226" s="4"/>
      <c r="B226" s="354"/>
      <c r="C226" s="355"/>
      <c r="D226" s="26" t="s">
        <v>180</v>
      </c>
      <c r="E226" s="7">
        <v>897.2</v>
      </c>
    </row>
    <row r="227" spans="1:5" ht="13.5" thickBot="1">
      <c r="A227" s="4" t="s">
        <v>153</v>
      </c>
      <c r="B227" s="354"/>
      <c r="C227" s="355"/>
      <c r="D227" s="6" t="s">
        <v>154</v>
      </c>
      <c r="E227" s="7">
        <v>3.61</v>
      </c>
    </row>
    <row r="228" spans="1:5" ht="13.5" thickBot="1">
      <c r="A228" s="30"/>
      <c r="B228" s="354"/>
      <c r="C228" s="355"/>
      <c r="D228" s="13" t="s">
        <v>155</v>
      </c>
      <c r="E228" s="14">
        <v>900.81</v>
      </c>
    </row>
    <row r="229" spans="1:5" ht="13.5" thickBot="1">
      <c r="A229" s="354"/>
      <c r="B229" s="374"/>
      <c r="C229" s="374"/>
      <c r="D229" s="374"/>
      <c r="E229" s="355"/>
    </row>
    <row r="230" spans="1:5" ht="13.5" thickBot="1">
      <c r="A230" s="30"/>
      <c r="B230" s="354" t="s">
        <v>98</v>
      </c>
      <c r="C230" s="448"/>
      <c r="D230" s="375" t="s">
        <v>230</v>
      </c>
      <c r="E230" s="355"/>
    </row>
    <row r="231" spans="1:5" ht="13.5" thickBot="1">
      <c r="A231" s="354"/>
      <c r="B231" s="374"/>
      <c r="C231" s="374"/>
      <c r="D231" s="374"/>
      <c r="E231" s="355"/>
    </row>
    <row r="232" spans="1:5" ht="13.5" thickBot="1">
      <c r="A232" s="4"/>
      <c r="B232" s="354"/>
      <c r="C232" s="355"/>
      <c r="D232" s="6" t="s">
        <v>167</v>
      </c>
      <c r="E232" s="7">
        <v>90.08</v>
      </c>
    </row>
    <row r="233" spans="1:5" ht="13.5" thickBot="1">
      <c r="A233" s="4"/>
      <c r="B233" s="354"/>
      <c r="C233" s="355"/>
      <c r="D233" s="6" t="s">
        <v>160</v>
      </c>
      <c r="E233" s="7">
        <v>25.73</v>
      </c>
    </row>
    <row r="234" spans="1:5" ht="13.5" thickBot="1">
      <c r="A234" s="4"/>
      <c r="B234" s="354"/>
      <c r="C234" s="448"/>
      <c r="D234" s="13" t="s">
        <v>155</v>
      </c>
      <c r="E234" s="46">
        <v>115.81</v>
      </c>
    </row>
    <row r="235" spans="1:5" ht="13.5" thickBot="1">
      <c r="A235" s="354"/>
      <c r="B235" s="374"/>
      <c r="C235" s="374"/>
      <c r="D235" s="374"/>
      <c r="E235" s="355"/>
    </row>
    <row r="236" spans="1:5" ht="13.5" thickBot="1">
      <c r="A236" s="4"/>
      <c r="B236" s="354"/>
      <c r="C236" s="355"/>
      <c r="D236" s="13" t="s">
        <v>144</v>
      </c>
      <c r="E236" s="31">
        <v>1016.62</v>
      </c>
    </row>
    <row r="237" spans="1:5" ht="13.5" thickBot="1">
      <c r="A237" s="354"/>
      <c r="B237" s="374"/>
      <c r="C237" s="374"/>
      <c r="D237" s="374"/>
      <c r="E237" s="355"/>
    </row>
    <row r="238" spans="1:5" ht="13.5" thickBot="1">
      <c r="A238" s="4"/>
      <c r="B238" s="354"/>
      <c r="C238" s="355"/>
      <c r="D238" s="26" t="s">
        <v>181</v>
      </c>
      <c r="E238" s="7">
        <v>966.75</v>
      </c>
    </row>
    <row r="239" spans="1:5" ht="13.5" thickBot="1">
      <c r="A239" s="4" t="s">
        <v>153</v>
      </c>
      <c r="B239" s="354"/>
      <c r="C239" s="355"/>
      <c r="D239" s="6" t="s">
        <v>154</v>
      </c>
      <c r="E239" s="7">
        <v>3.61</v>
      </c>
    </row>
    <row r="240" spans="1:5" ht="13.5" thickBot="1">
      <c r="A240" s="30"/>
      <c r="B240" s="354"/>
      <c r="C240" s="355"/>
      <c r="D240" s="13" t="s">
        <v>155</v>
      </c>
      <c r="E240" s="14">
        <v>970.36</v>
      </c>
    </row>
    <row r="241" spans="1:5" ht="13.5" thickBot="1">
      <c r="A241" s="354"/>
      <c r="B241" s="374"/>
      <c r="C241" s="374"/>
      <c r="D241" s="374"/>
      <c r="E241" s="355"/>
    </row>
    <row r="242" spans="1:5" ht="13.5" thickBot="1">
      <c r="A242" s="30"/>
      <c r="B242" s="354" t="s">
        <v>98</v>
      </c>
      <c r="C242" s="448"/>
      <c r="D242" s="375" t="s">
        <v>231</v>
      </c>
      <c r="E242" s="355"/>
    </row>
    <row r="243" spans="1:5" ht="13.5" thickBot="1">
      <c r="A243" s="354"/>
      <c r="B243" s="374"/>
      <c r="C243" s="374"/>
      <c r="D243" s="374"/>
      <c r="E243" s="355"/>
    </row>
    <row r="244" spans="1:5" ht="13.5" thickBot="1">
      <c r="A244" s="4"/>
      <c r="B244" s="354"/>
      <c r="C244" s="355"/>
      <c r="D244" s="6" t="s">
        <v>167</v>
      </c>
      <c r="E244" s="7">
        <v>87.56</v>
      </c>
    </row>
    <row r="245" spans="1:5" ht="13.5" thickBot="1">
      <c r="A245" s="4"/>
      <c r="B245" s="354"/>
      <c r="C245" s="355"/>
      <c r="D245" s="6" t="s">
        <v>160</v>
      </c>
      <c r="E245" s="7">
        <v>23.21</v>
      </c>
    </row>
    <row r="246" spans="1:5" ht="13.5" thickBot="1">
      <c r="A246" s="4"/>
      <c r="B246" s="354"/>
      <c r="C246" s="355"/>
      <c r="D246" s="13" t="s">
        <v>155</v>
      </c>
      <c r="E246" s="14">
        <v>122.77</v>
      </c>
    </row>
    <row r="247" spans="1:5" ht="13.5" thickBot="1">
      <c r="A247" s="354"/>
      <c r="B247" s="374"/>
      <c r="C247" s="374"/>
      <c r="D247" s="374"/>
      <c r="E247" s="355"/>
    </row>
    <row r="248" spans="1:5" ht="13.5" thickBot="1">
      <c r="A248" s="4"/>
      <c r="B248" s="354"/>
      <c r="C248" s="355"/>
      <c r="D248" s="13" t="s">
        <v>144</v>
      </c>
      <c r="E248" s="31">
        <v>1093.13</v>
      </c>
    </row>
    <row r="249" spans="1:5" ht="13.5" thickBot="1">
      <c r="A249" s="354"/>
      <c r="B249" s="374"/>
      <c r="C249" s="374"/>
      <c r="D249" s="374"/>
      <c r="E249" s="355"/>
    </row>
    <row r="250" spans="1:5" ht="13.5" thickBot="1">
      <c r="A250" s="4"/>
      <c r="B250" s="354"/>
      <c r="C250" s="355"/>
      <c r="D250" s="26" t="s">
        <v>182</v>
      </c>
      <c r="E250" s="32">
        <v>1036.3</v>
      </c>
    </row>
    <row r="251" spans="1:5" ht="13.5" thickBot="1">
      <c r="A251" s="4" t="s">
        <v>153</v>
      </c>
      <c r="B251" s="354"/>
      <c r="C251" s="355"/>
      <c r="D251" s="6" t="s">
        <v>154</v>
      </c>
      <c r="E251" s="7">
        <v>3.61</v>
      </c>
    </row>
    <row r="252" spans="1:5" ht="13.5" thickBot="1">
      <c r="A252" s="30"/>
      <c r="B252" s="354"/>
      <c r="C252" s="355"/>
      <c r="D252" s="13" t="s">
        <v>155</v>
      </c>
      <c r="E252" s="31">
        <v>1039.91</v>
      </c>
    </row>
    <row r="253" spans="1:5" ht="13.5" thickBot="1">
      <c r="A253" s="354"/>
      <c r="B253" s="374"/>
      <c r="C253" s="374"/>
      <c r="D253" s="374"/>
      <c r="E253" s="355"/>
    </row>
    <row r="254" spans="1:5" ht="13.5" thickBot="1">
      <c r="A254" s="30"/>
      <c r="B254" s="354" t="s">
        <v>98</v>
      </c>
      <c r="C254" s="448"/>
      <c r="D254" s="375" t="s">
        <v>232</v>
      </c>
      <c r="E254" s="355"/>
    </row>
    <row r="255" spans="1:5" ht="13.5" thickBot="1">
      <c r="A255" s="354"/>
      <c r="B255" s="374"/>
      <c r="C255" s="374"/>
      <c r="D255" s="374"/>
      <c r="E255" s="355"/>
    </row>
    <row r="256" spans="1:5" ht="13.5" thickBot="1">
      <c r="A256" s="4"/>
      <c r="B256" s="354"/>
      <c r="C256" s="355"/>
      <c r="D256" s="6" t="s">
        <v>167</v>
      </c>
      <c r="E256" s="7">
        <v>103.99</v>
      </c>
    </row>
    <row r="257" spans="1:5" ht="13.5" thickBot="1">
      <c r="A257" s="4"/>
      <c r="B257" s="354"/>
      <c r="C257" s="355"/>
      <c r="D257" s="6" t="s">
        <v>160</v>
      </c>
      <c r="E257" s="7">
        <v>25.73</v>
      </c>
    </row>
    <row r="258" spans="1:5" ht="13.5" thickBot="1">
      <c r="A258" s="4"/>
      <c r="B258" s="354"/>
      <c r="C258" s="355"/>
      <c r="D258" s="13" t="s">
        <v>155</v>
      </c>
      <c r="E258" s="14">
        <v>129.72</v>
      </c>
    </row>
    <row r="259" spans="1:5" ht="13.5" thickBot="1">
      <c r="A259" s="354"/>
      <c r="B259" s="374"/>
      <c r="C259" s="374"/>
      <c r="D259" s="374"/>
      <c r="E259" s="355"/>
    </row>
    <row r="260" spans="1:5" ht="13.5" thickBot="1">
      <c r="A260" s="4"/>
      <c r="B260" s="354"/>
      <c r="C260" s="355"/>
      <c r="D260" s="13" t="s">
        <v>144</v>
      </c>
      <c r="E260" s="31">
        <v>1169.63</v>
      </c>
    </row>
    <row r="261" spans="1:5" ht="13.5" thickBot="1">
      <c r="A261" s="354"/>
      <c r="B261" s="374"/>
      <c r="C261" s="374"/>
      <c r="D261" s="374"/>
      <c r="E261" s="355"/>
    </row>
    <row r="262" spans="1:5" ht="13.5" thickBot="1">
      <c r="A262" s="4"/>
      <c r="B262" s="354"/>
      <c r="C262" s="355"/>
      <c r="D262" s="26" t="s">
        <v>183</v>
      </c>
      <c r="E262" s="32">
        <v>1105.85</v>
      </c>
    </row>
    <row r="263" spans="1:5" ht="13.5" thickBot="1">
      <c r="A263" s="4" t="s">
        <v>153</v>
      </c>
      <c r="B263" s="354"/>
      <c r="C263" s="355"/>
      <c r="D263" s="6" t="s">
        <v>154</v>
      </c>
      <c r="E263" s="7">
        <v>3.61</v>
      </c>
    </row>
    <row r="264" spans="1:5" ht="13.5" thickBot="1">
      <c r="A264" s="30"/>
      <c r="B264" s="354"/>
      <c r="C264" s="355"/>
      <c r="D264" s="13" t="s">
        <v>155</v>
      </c>
      <c r="E264" s="31">
        <v>1109.46</v>
      </c>
    </row>
    <row r="265" spans="1:5" ht="13.5" thickBot="1">
      <c r="A265" s="354"/>
      <c r="B265" s="374"/>
      <c r="C265" s="374"/>
      <c r="D265" s="374"/>
      <c r="E265" s="355"/>
    </row>
    <row r="266" spans="1:5" ht="13.5" thickBot="1">
      <c r="A266" s="30"/>
      <c r="B266" s="354" t="s">
        <v>98</v>
      </c>
      <c r="C266" s="448"/>
      <c r="D266" s="375" t="s">
        <v>233</v>
      </c>
      <c r="E266" s="355"/>
    </row>
    <row r="267" spans="1:5" ht="13.5" thickBot="1">
      <c r="A267" s="354"/>
      <c r="B267" s="374"/>
      <c r="C267" s="374"/>
      <c r="D267" s="374"/>
      <c r="E267" s="355"/>
    </row>
    <row r="268" spans="1:5" ht="13.5" thickBot="1">
      <c r="A268" s="4"/>
      <c r="B268" s="354"/>
      <c r="C268" s="355"/>
      <c r="D268" s="6" t="s">
        <v>167</v>
      </c>
      <c r="E268" s="7">
        <v>110.95</v>
      </c>
    </row>
    <row r="269" spans="1:5" ht="13.5" thickBot="1">
      <c r="A269" s="4"/>
      <c r="B269" s="354"/>
      <c r="C269" s="355"/>
      <c r="D269" s="6" t="s">
        <v>160</v>
      </c>
      <c r="E269" s="7">
        <v>25.73</v>
      </c>
    </row>
    <row r="270" spans="1:5" ht="13.5" thickBot="1">
      <c r="A270" s="4"/>
      <c r="B270" s="354"/>
      <c r="C270" s="448"/>
      <c r="D270" s="13" t="s">
        <v>155</v>
      </c>
      <c r="E270" s="46">
        <v>136.68</v>
      </c>
    </row>
    <row r="271" spans="1:5" ht="13.5" thickBot="1">
      <c r="A271" s="354"/>
      <c r="B271" s="374"/>
      <c r="C271" s="374"/>
      <c r="D271" s="374"/>
      <c r="E271" s="355"/>
    </row>
    <row r="272" spans="1:5" ht="13.5" thickBot="1">
      <c r="A272" s="4"/>
      <c r="B272" s="354"/>
      <c r="C272" s="355"/>
      <c r="D272" s="13" t="s">
        <v>144</v>
      </c>
      <c r="E272" s="31">
        <v>1246.14</v>
      </c>
    </row>
    <row r="273" spans="1:5" ht="13.5" thickBot="1">
      <c r="A273" s="354"/>
      <c r="B273" s="374"/>
      <c r="C273" s="374"/>
      <c r="D273" s="374"/>
      <c r="E273" s="355"/>
    </row>
    <row r="274" spans="1:5" ht="13.5" thickBot="1">
      <c r="A274" s="4"/>
      <c r="B274" s="354"/>
      <c r="C274" s="355"/>
      <c r="D274" s="26" t="s">
        <v>184</v>
      </c>
      <c r="E274" s="32">
        <v>1175.4</v>
      </c>
    </row>
    <row r="275" spans="1:5" ht="13.5" thickBot="1">
      <c r="A275" s="4" t="s">
        <v>153</v>
      </c>
      <c r="B275" s="354"/>
      <c r="C275" s="355"/>
      <c r="D275" s="6" t="s">
        <v>154</v>
      </c>
      <c r="E275" s="7">
        <v>3.61</v>
      </c>
    </row>
    <row r="276" spans="1:5" ht="13.5" thickBot="1">
      <c r="A276" s="30"/>
      <c r="B276" s="354"/>
      <c r="C276" s="355"/>
      <c r="D276" s="13" t="s">
        <v>155</v>
      </c>
      <c r="E276" s="31">
        <v>1179.01</v>
      </c>
    </row>
    <row r="277" spans="1:5" ht="13.5" thickBot="1">
      <c r="A277" s="354"/>
      <c r="B277" s="374"/>
      <c r="C277" s="374"/>
      <c r="D277" s="374"/>
      <c r="E277" s="355"/>
    </row>
    <row r="278" spans="1:5" ht="13.5" thickBot="1">
      <c r="A278" s="30"/>
      <c r="B278" s="354" t="s">
        <v>98</v>
      </c>
      <c r="C278" s="448"/>
      <c r="D278" s="8" t="s">
        <v>234</v>
      </c>
      <c r="E278" s="49"/>
    </row>
    <row r="279" spans="1:5" ht="13.5" thickBot="1">
      <c r="A279" s="354"/>
      <c r="B279" s="374"/>
      <c r="C279" s="374"/>
      <c r="D279" s="374"/>
      <c r="E279" s="355"/>
    </row>
    <row r="280" spans="1:5" ht="13.5" thickBot="1">
      <c r="A280" s="4"/>
      <c r="B280" s="354"/>
      <c r="C280" s="355"/>
      <c r="D280" s="6" t="s">
        <v>167</v>
      </c>
      <c r="E280" s="47">
        <v>117.9</v>
      </c>
    </row>
    <row r="281" spans="1:5" ht="13.5" thickBot="1">
      <c r="A281" s="4"/>
      <c r="B281" s="354"/>
      <c r="C281" s="355"/>
      <c r="D281" s="6" t="s">
        <v>160</v>
      </c>
      <c r="E281" s="7">
        <v>25.73</v>
      </c>
    </row>
    <row r="282" spans="1:5" ht="13.5" thickBot="1">
      <c r="A282" s="4"/>
      <c r="B282" s="354"/>
      <c r="C282" s="448"/>
      <c r="D282" s="13" t="s">
        <v>155</v>
      </c>
      <c r="E282" s="46">
        <v>143.63</v>
      </c>
    </row>
    <row r="283" spans="1:5" ht="13.5" thickBot="1">
      <c r="A283" s="354"/>
      <c r="B283" s="374"/>
      <c r="C283" s="374"/>
      <c r="D283" s="374"/>
      <c r="E283" s="355"/>
    </row>
    <row r="284" spans="1:5" ht="13.5" thickBot="1">
      <c r="A284" s="4"/>
      <c r="B284" s="354"/>
      <c r="C284" s="355"/>
      <c r="D284" s="13" t="s">
        <v>144</v>
      </c>
      <c r="E284" s="31">
        <v>1322.64</v>
      </c>
    </row>
    <row r="285" spans="1:5" ht="13.5" thickBot="1">
      <c r="A285" s="354"/>
      <c r="B285" s="374"/>
      <c r="C285" s="374"/>
      <c r="D285" s="374"/>
      <c r="E285" s="355"/>
    </row>
    <row r="286" spans="1:5" ht="13.5" thickBot="1">
      <c r="A286" s="4"/>
      <c r="B286" s="354"/>
      <c r="C286" s="355"/>
      <c r="D286" s="26" t="s">
        <v>185</v>
      </c>
      <c r="E286" s="32">
        <v>1244.95</v>
      </c>
    </row>
    <row r="287" spans="1:5" ht="13.5" thickBot="1">
      <c r="A287" s="4" t="s">
        <v>153</v>
      </c>
      <c r="B287" s="354"/>
      <c r="C287" s="355"/>
      <c r="D287" s="6" t="s">
        <v>154</v>
      </c>
      <c r="E287" s="7">
        <v>3.61</v>
      </c>
    </row>
    <row r="288" spans="1:5" ht="13.5" thickBot="1">
      <c r="A288" s="30"/>
      <c r="B288" s="354"/>
      <c r="C288" s="355"/>
      <c r="D288" s="13" t="s">
        <v>155</v>
      </c>
      <c r="E288" s="31">
        <v>1248.56</v>
      </c>
    </row>
    <row r="289" spans="1:5" ht="13.5" thickBot="1">
      <c r="A289" s="354"/>
      <c r="B289" s="374"/>
      <c r="C289" s="374"/>
      <c r="D289" s="374"/>
      <c r="E289" s="355"/>
    </row>
    <row r="290" spans="1:5" ht="13.5" thickBot="1">
      <c r="A290" s="30"/>
      <c r="B290" s="354" t="s">
        <v>98</v>
      </c>
      <c r="C290" s="448"/>
      <c r="D290" s="8" t="s">
        <v>235</v>
      </c>
      <c r="E290" s="49"/>
    </row>
    <row r="291" spans="1:5" ht="13.5" thickBot="1">
      <c r="A291" s="354"/>
      <c r="B291" s="374"/>
      <c r="C291" s="374"/>
      <c r="D291" s="374"/>
      <c r="E291" s="355"/>
    </row>
    <row r="292" spans="1:5" ht="13.5" thickBot="1">
      <c r="A292" s="4"/>
      <c r="B292" s="354"/>
      <c r="C292" s="355"/>
      <c r="D292" s="6" t="s">
        <v>167</v>
      </c>
      <c r="E292" s="7">
        <v>124.86</v>
      </c>
    </row>
    <row r="293" spans="1:5" ht="13.5" thickBot="1">
      <c r="A293" s="4"/>
      <c r="B293" s="354"/>
      <c r="C293" s="355"/>
      <c r="D293" s="6" t="s">
        <v>160</v>
      </c>
      <c r="E293" s="7">
        <v>25.73</v>
      </c>
    </row>
    <row r="294" spans="1:5" ht="13.5" thickBot="1">
      <c r="A294" s="4"/>
      <c r="B294" s="354"/>
      <c r="C294" s="355"/>
      <c r="D294" s="13" t="s">
        <v>155</v>
      </c>
      <c r="E294" s="14">
        <v>150.59</v>
      </c>
    </row>
    <row r="295" spans="1:5" ht="13.5" thickBot="1">
      <c r="A295" s="354"/>
      <c r="B295" s="374"/>
      <c r="C295" s="374"/>
      <c r="D295" s="374"/>
      <c r="E295" s="355"/>
    </row>
    <row r="296" spans="1:5" ht="13.5" thickBot="1">
      <c r="A296" s="4"/>
      <c r="B296" s="354"/>
      <c r="C296" s="355"/>
      <c r="D296" s="13" t="s">
        <v>144</v>
      </c>
      <c r="E296" s="31">
        <v>1399.15</v>
      </c>
    </row>
    <row r="297" spans="1:5" ht="13.5" thickBot="1">
      <c r="A297" s="354"/>
      <c r="B297" s="374"/>
      <c r="C297" s="374"/>
      <c r="D297" s="374"/>
      <c r="E297" s="355"/>
    </row>
    <row r="298" spans="1:5" ht="13.5" thickBot="1">
      <c r="A298" s="4"/>
      <c r="B298" s="354"/>
      <c r="C298" s="355"/>
      <c r="D298" s="26" t="s">
        <v>186</v>
      </c>
      <c r="E298" s="32">
        <v>1314.5</v>
      </c>
    </row>
    <row r="299" spans="1:5" ht="13.5" thickBot="1">
      <c r="A299" s="4" t="s">
        <v>153</v>
      </c>
      <c r="B299" s="354"/>
      <c r="C299" s="355"/>
      <c r="D299" s="6" t="s">
        <v>154</v>
      </c>
      <c r="E299" s="7">
        <v>3.61</v>
      </c>
    </row>
    <row r="300" spans="1:5" ht="13.5" thickBot="1">
      <c r="A300" s="30"/>
      <c r="B300" s="354"/>
      <c r="C300" s="355"/>
      <c r="D300" s="13" t="s">
        <v>155</v>
      </c>
      <c r="E300" s="31">
        <v>1318.11</v>
      </c>
    </row>
    <row r="301" spans="1:5" ht="13.5" thickBot="1">
      <c r="A301" s="354"/>
      <c r="B301" s="374"/>
      <c r="C301" s="374"/>
      <c r="D301" s="374"/>
      <c r="E301" s="355"/>
    </row>
    <row r="302" spans="1:5" ht="13.5" thickBot="1">
      <c r="A302" s="30"/>
      <c r="B302" s="354" t="s">
        <v>98</v>
      </c>
      <c r="C302" s="448"/>
      <c r="D302" s="8" t="s">
        <v>236</v>
      </c>
      <c r="E302" s="49"/>
    </row>
    <row r="303" spans="1:5" ht="13.5" thickBot="1">
      <c r="A303" s="354"/>
      <c r="B303" s="374"/>
      <c r="C303" s="374"/>
      <c r="D303" s="374"/>
      <c r="E303" s="355"/>
    </row>
    <row r="304" spans="1:5" ht="13.5" thickBot="1">
      <c r="A304" s="4"/>
      <c r="B304" s="354"/>
      <c r="C304" s="355"/>
      <c r="D304" s="6" t="s">
        <v>167</v>
      </c>
      <c r="E304" s="7">
        <v>131.81</v>
      </c>
    </row>
    <row r="305" spans="1:5" ht="13.5" thickBot="1">
      <c r="A305" s="4"/>
      <c r="B305" s="354"/>
      <c r="C305" s="355"/>
      <c r="D305" s="6" t="s">
        <v>160</v>
      </c>
      <c r="E305" s="7">
        <v>25.73</v>
      </c>
    </row>
    <row r="306" spans="1:5" ht="13.5" thickBot="1">
      <c r="A306" s="4"/>
      <c r="B306" s="354"/>
      <c r="C306" s="448"/>
      <c r="D306" s="13" t="s">
        <v>155</v>
      </c>
      <c r="E306" s="46">
        <v>157.54</v>
      </c>
    </row>
    <row r="307" spans="1:5" ht="13.5" thickBot="1">
      <c r="A307" s="354"/>
      <c r="B307" s="374"/>
      <c r="C307" s="374"/>
      <c r="D307" s="374"/>
      <c r="E307" s="355"/>
    </row>
    <row r="308" spans="1:5" ht="13.5" thickBot="1">
      <c r="A308" s="4"/>
      <c r="B308" s="354"/>
      <c r="C308" s="355"/>
      <c r="D308" s="13" t="s">
        <v>144</v>
      </c>
      <c r="E308" s="31">
        <v>1475.65</v>
      </c>
    </row>
    <row r="309" spans="1:5" ht="13.5" thickBot="1">
      <c r="A309" s="354"/>
      <c r="B309" s="374"/>
      <c r="C309" s="374"/>
      <c r="D309" s="374"/>
      <c r="E309" s="355"/>
    </row>
    <row r="310" spans="1:5" ht="13.5" thickBot="1">
      <c r="A310" s="4"/>
      <c r="B310" s="354"/>
      <c r="C310" s="355"/>
      <c r="D310" s="26" t="s">
        <v>187</v>
      </c>
      <c r="E310" s="32">
        <v>1384.05</v>
      </c>
    </row>
    <row r="311" spans="1:5" ht="13.5" thickBot="1">
      <c r="A311" s="4" t="s">
        <v>153</v>
      </c>
      <c r="B311" s="354"/>
      <c r="C311" s="355"/>
      <c r="D311" s="6" t="s">
        <v>154</v>
      </c>
      <c r="E311" s="7">
        <v>3.61</v>
      </c>
    </row>
    <row r="312" spans="1:5" ht="13.5" thickBot="1">
      <c r="A312" s="30"/>
      <c r="B312" s="354"/>
      <c r="C312" s="355"/>
      <c r="D312" s="13" t="s">
        <v>155</v>
      </c>
      <c r="E312" s="31">
        <v>1387.66</v>
      </c>
    </row>
    <row r="313" spans="1:5" ht="13.5" thickBot="1">
      <c r="A313" s="354"/>
      <c r="B313" s="374"/>
      <c r="C313" s="374"/>
      <c r="D313" s="374"/>
      <c r="E313" s="355"/>
    </row>
    <row r="314" spans="1:5" ht="13.5" thickBot="1">
      <c r="A314" s="30"/>
      <c r="B314" s="354" t="s">
        <v>98</v>
      </c>
      <c r="C314" s="448"/>
      <c r="D314" s="8" t="s">
        <v>237</v>
      </c>
      <c r="E314" s="49"/>
    </row>
    <row r="315" spans="1:5" ht="13.5" thickBot="1">
      <c r="A315" s="354"/>
      <c r="B315" s="374"/>
      <c r="C315" s="374"/>
      <c r="D315" s="374"/>
      <c r="E315" s="355"/>
    </row>
    <row r="316" spans="1:5" ht="13.5" thickBot="1">
      <c r="A316" s="4"/>
      <c r="B316" s="354"/>
      <c r="C316" s="355"/>
      <c r="D316" s="6" t="s">
        <v>167</v>
      </c>
      <c r="E316" s="7">
        <v>138.77</v>
      </c>
    </row>
    <row r="317" spans="1:5" ht="13.5" thickBot="1">
      <c r="A317" s="4"/>
      <c r="B317" s="354"/>
      <c r="C317" s="355"/>
      <c r="D317" s="6" t="s">
        <v>160</v>
      </c>
      <c r="E317" s="7">
        <v>25.73</v>
      </c>
    </row>
    <row r="318" spans="1:5" ht="13.5" thickBot="1">
      <c r="A318" s="4"/>
      <c r="B318" s="354"/>
      <c r="C318" s="448"/>
      <c r="D318" s="13" t="s">
        <v>155</v>
      </c>
      <c r="E318" s="46">
        <v>164.5</v>
      </c>
    </row>
    <row r="319" spans="1:5" ht="13.5" thickBot="1">
      <c r="A319" s="354"/>
      <c r="B319" s="374"/>
      <c r="C319" s="374"/>
      <c r="D319" s="374"/>
      <c r="E319" s="355"/>
    </row>
    <row r="320" spans="1:5" ht="13.5" thickBot="1">
      <c r="A320" s="4"/>
      <c r="B320" s="354"/>
      <c r="C320" s="355"/>
      <c r="D320" s="13" t="s">
        <v>144</v>
      </c>
      <c r="E320" s="31">
        <v>1552.16</v>
      </c>
    </row>
    <row r="321" spans="1:5" ht="13.5" thickBot="1">
      <c r="A321" s="354"/>
      <c r="B321" s="374"/>
      <c r="C321" s="374"/>
      <c r="D321" s="374"/>
      <c r="E321" s="355"/>
    </row>
    <row r="322" spans="1:5" ht="13.5" thickBot="1">
      <c r="A322" s="4"/>
      <c r="B322" s="354"/>
      <c r="C322" s="355"/>
      <c r="D322" s="26" t="s">
        <v>188</v>
      </c>
      <c r="E322" s="32">
        <v>1453.6</v>
      </c>
    </row>
    <row r="323" spans="1:5" ht="13.5" thickBot="1">
      <c r="A323" s="4" t="s">
        <v>153</v>
      </c>
      <c r="B323" s="354"/>
      <c r="C323" s="355"/>
      <c r="D323" s="6" t="s">
        <v>154</v>
      </c>
      <c r="E323" s="7">
        <v>3.61</v>
      </c>
    </row>
    <row r="324" spans="1:5" ht="13.5" thickBot="1">
      <c r="A324" s="30"/>
      <c r="B324" s="354"/>
      <c r="C324" s="355"/>
      <c r="D324" s="13" t="s">
        <v>144</v>
      </c>
      <c r="E324" s="31">
        <v>1457.21</v>
      </c>
    </row>
    <row r="325" spans="1:5" ht="13.5" thickBot="1">
      <c r="A325" s="354"/>
      <c r="B325" s="374"/>
      <c r="C325" s="374"/>
      <c r="D325" s="374"/>
      <c r="E325" s="355"/>
    </row>
    <row r="326" spans="1:5" ht="13.5" thickBot="1">
      <c r="A326" s="30"/>
      <c r="B326" s="354" t="s">
        <v>98</v>
      </c>
      <c r="C326" s="448"/>
      <c r="D326" s="8" t="s">
        <v>238</v>
      </c>
      <c r="E326" s="49"/>
    </row>
    <row r="327" spans="1:5" ht="13.5" thickBot="1">
      <c r="A327" s="356"/>
      <c r="B327" s="358"/>
      <c r="C327" s="358"/>
      <c r="D327" s="358"/>
      <c r="E327" s="357"/>
    </row>
    <row r="328" spans="1:5" ht="13.5" thickBot="1">
      <c r="A328" s="4"/>
      <c r="B328" s="354"/>
      <c r="C328" s="355"/>
      <c r="D328" s="6" t="s">
        <v>167</v>
      </c>
      <c r="E328" s="7">
        <v>145.72</v>
      </c>
    </row>
    <row r="329" spans="1:5" ht="13.5" thickBot="1">
      <c r="A329" s="4"/>
      <c r="B329" s="354"/>
      <c r="C329" s="355"/>
      <c r="D329" s="6" t="s">
        <v>160</v>
      </c>
      <c r="E329" s="7">
        <v>25.73</v>
      </c>
    </row>
    <row r="330" spans="1:5" ht="13.5" thickBot="1">
      <c r="A330" s="4"/>
      <c r="B330" s="354"/>
      <c r="C330" s="448"/>
      <c r="D330" s="13" t="s">
        <v>155</v>
      </c>
      <c r="E330" s="46">
        <v>171.45</v>
      </c>
    </row>
    <row r="331" spans="1:5" ht="13.5" thickBot="1">
      <c r="A331" s="354"/>
      <c r="B331" s="374"/>
      <c r="C331" s="374"/>
      <c r="D331" s="374"/>
      <c r="E331" s="355"/>
    </row>
    <row r="332" spans="1:5" ht="13.5" thickBot="1">
      <c r="A332" s="4"/>
      <c r="B332" s="354"/>
      <c r="C332" s="355"/>
      <c r="D332" s="13" t="s">
        <v>144</v>
      </c>
      <c r="E332" s="31">
        <v>1628.66</v>
      </c>
    </row>
    <row r="333" spans="1:5" ht="13.5" thickBot="1">
      <c r="A333" s="354"/>
      <c r="B333" s="374"/>
      <c r="C333" s="374"/>
      <c r="D333" s="374"/>
      <c r="E333" s="355"/>
    </row>
    <row r="334" spans="1:5" ht="13.5" thickBot="1">
      <c r="A334" s="4"/>
      <c r="B334" s="354"/>
      <c r="C334" s="355"/>
      <c r="D334" s="26" t="s">
        <v>189</v>
      </c>
      <c r="E334" s="32">
        <v>1523.15</v>
      </c>
    </row>
    <row r="335" spans="1:5" ht="13.5" thickBot="1">
      <c r="A335" s="4" t="s">
        <v>153</v>
      </c>
      <c r="B335" s="354"/>
      <c r="C335" s="355"/>
      <c r="D335" s="6" t="s">
        <v>154</v>
      </c>
      <c r="E335" s="7">
        <v>3.61</v>
      </c>
    </row>
    <row r="336" spans="1:5" ht="13.5" thickBot="1">
      <c r="A336" s="30"/>
      <c r="B336" s="354"/>
      <c r="C336" s="355"/>
      <c r="D336" s="13" t="s">
        <v>144</v>
      </c>
      <c r="E336" s="31">
        <v>1526.76</v>
      </c>
    </row>
    <row r="337" spans="1:5" ht="13.5" thickBot="1">
      <c r="A337" s="354"/>
      <c r="B337" s="374"/>
      <c r="C337" s="374"/>
      <c r="D337" s="374"/>
      <c r="E337" s="355"/>
    </row>
    <row r="338" spans="1:5" ht="13.5" thickBot="1">
      <c r="A338" s="30"/>
      <c r="B338" s="354" t="s">
        <v>98</v>
      </c>
      <c r="C338" s="448"/>
      <c r="D338" s="8" t="s">
        <v>239</v>
      </c>
      <c r="E338" s="49"/>
    </row>
    <row r="339" spans="1:5" ht="13.5" thickBot="1">
      <c r="A339" s="354"/>
      <c r="B339" s="374"/>
      <c r="C339" s="374"/>
      <c r="D339" s="374"/>
      <c r="E339" s="355"/>
    </row>
    <row r="340" spans="1:5" ht="13.5" thickBot="1">
      <c r="A340" s="4"/>
      <c r="B340" s="354"/>
      <c r="C340" s="355"/>
      <c r="D340" s="6" t="s">
        <v>167</v>
      </c>
      <c r="E340" s="7">
        <v>152.68</v>
      </c>
    </row>
    <row r="341" spans="1:5" ht="13.5" thickBot="1">
      <c r="A341" s="4"/>
      <c r="B341" s="354"/>
      <c r="C341" s="355"/>
      <c r="D341" s="6" t="s">
        <v>160</v>
      </c>
      <c r="E341" s="7">
        <v>25.73</v>
      </c>
    </row>
    <row r="342" spans="1:5" ht="13.5" thickBot="1">
      <c r="A342" s="4"/>
      <c r="B342" s="354"/>
      <c r="C342" s="355"/>
      <c r="D342" s="13" t="s">
        <v>155</v>
      </c>
      <c r="E342" s="14">
        <v>178.41</v>
      </c>
    </row>
    <row r="343" spans="1:5" ht="13.5" thickBot="1">
      <c r="A343" s="354"/>
      <c r="B343" s="374"/>
      <c r="C343" s="374"/>
      <c r="D343" s="374"/>
      <c r="E343" s="355"/>
    </row>
    <row r="344" spans="1:5" ht="13.5" thickBot="1">
      <c r="A344" s="4"/>
      <c r="B344" s="354"/>
      <c r="C344" s="355"/>
      <c r="D344" s="13" t="s">
        <v>144</v>
      </c>
      <c r="E344" s="31">
        <v>1705.17</v>
      </c>
    </row>
    <row r="345" spans="1:5" ht="13.5" thickBot="1">
      <c r="A345" s="354"/>
      <c r="B345" s="374"/>
      <c r="C345" s="374"/>
      <c r="D345" s="374"/>
      <c r="E345" s="355"/>
    </row>
    <row r="346" spans="1:5" ht="13.5" thickBot="1">
      <c r="A346" s="4"/>
      <c r="B346" s="354"/>
      <c r="C346" s="355"/>
      <c r="D346" s="26" t="s">
        <v>190</v>
      </c>
      <c r="E346" s="32">
        <v>1592.71</v>
      </c>
    </row>
    <row r="347" spans="1:5" ht="13.5" thickBot="1">
      <c r="A347" s="4" t="s">
        <v>153</v>
      </c>
      <c r="B347" s="354"/>
      <c r="C347" s="355"/>
      <c r="D347" s="6" t="s">
        <v>154</v>
      </c>
      <c r="E347" s="7">
        <v>3.61</v>
      </c>
    </row>
    <row r="348" spans="1:5" ht="13.5" thickBot="1">
      <c r="A348" s="30"/>
      <c r="B348" s="354"/>
      <c r="C348" s="355"/>
      <c r="D348" s="13" t="s">
        <v>144</v>
      </c>
      <c r="E348" s="31">
        <v>1596.32</v>
      </c>
    </row>
    <row r="349" spans="1:5" ht="13.5" thickBot="1">
      <c r="A349" s="354"/>
      <c r="B349" s="374"/>
      <c r="C349" s="374"/>
      <c r="D349" s="374"/>
      <c r="E349" s="355"/>
    </row>
    <row r="350" spans="1:5" ht="13.5" thickBot="1">
      <c r="A350" s="30"/>
      <c r="B350" s="354" t="s">
        <v>98</v>
      </c>
      <c r="C350" s="448"/>
      <c r="D350" s="8" t="s">
        <v>240</v>
      </c>
      <c r="E350" s="49"/>
    </row>
    <row r="351" spans="1:5" ht="13.5" thickBot="1">
      <c r="A351" s="354"/>
      <c r="B351" s="374"/>
      <c r="C351" s="374"/>
      <c r="D351" s="374"/>
      <c r="E351" s="355"/>
    </row>
    <row r="352" spans="1:5" ht="13.5" thickBot="1">
      <c r="A352" s="4"/>
      <c r="B352" s="354"/>
      <c r="C352" s="355"/>
      <c r="D352" s="6" t="s">
        <v>167</v>
      </c>
      <c r="E352" s="7">
        <v>159.63</v>
      </c>
    </row>
    <row r="353" spans="1:5" ht="13.5" thickBot="1">
      <c r="A353" s="4"/>
      <c r="B353" s="354"/>
      <c r="C353" s="355"/>
      <c r="D353" s="6" t="s">
        <v>160</v>
      </c>
      <c r="E353" s="7">
        <v>25.73</v>
      </c>
    </row>
    <row r="354" spans="1:5" ht="13.5" thickBot="1">
      <c r="A354" s="4"/>
      <c r="B354" s="354"/>
      <c r="C354" s="355"/>
      <c r="D354" s="13" t="s">
        <v>155</v>
      </c>
      <c r="E354" s="14">
        <v>185.36</v>
      </c>
    </row>
    <row r="355" spans="1:5" ht="13.5" thickBot="1">
      <c r="A355" s="354"/>
      <c r="B355" s="374"/>
      <c r="C355" s="374"/>
      <c r="D355" s="374"/>
      <c r="E355" s="355"/>
    </row>
    <row r="356" spans="1:5" ht="13.5" thickBot="1">
      <c r="A356" s="4"/>
      <c r="B356" s="354"/>
      <c r="C356" s="355"/>
      <c r="D356" s="13" t="s">
        <v>144</v>
      </c>
      <c r="E356" s="31">
        <v>1781.68</v>
      </c>
    </row>
    <row r="357" spans="1:5" ht="13.5" thickBot="1">
      <c r="A357" s="354"/>
      <c r="B357" s="374"/>
      <c r="C357" s="374"/>
      <c r="D357" s="374"/>
      <c r="E357" s="355"/>
    </row>
    <row r="358" spans="1:5" ht="13.5" thickBot="1">
      <c r="A358" s="4"/>
      <c r="B358" s="354"/>
      <c r="C358" s="355"/>
      <c r="D358" s="26" t="s">
        <v>191</v>
      </c>
      <c r="E358" s="32">
        <v>1662.26</v>
      </c>
    </row>
    <row r="359" spans="1:5" ht="13.5" thickBot="1">
      <c r="A359" s="4" t="s">
        <v>153</v>
      </c>
      <c r="B359" s="354"/>
      <c r="C359" s="355"/>
      <c r="D359" s="6" t="s">
        <v>154</v>
      </c>
      <c r="E359" s="7">
        <v>3.61</v>
      </c>
    </row>
    <row r="360" spans="1:5" ht="13.5" thickBot="1">
      <c r="A360" s="30"/>
      <c r="B360" s="354"/>
      <c r="C360" s="355"/>
      <c r="D360" s="13" t="s">
        <v>155</v>
      </c>
      <c r="E360" s="31">
        <v>1665.87</v>
      </c>
    </row>
    <row r="361" spans="1:5" ht="13.5" thickBot="1">
      <c r="A361" s="354"/>
      <c r="B361" s="374"/>
      <c r="C361" s="374"/>
      <c r="D361" s="374"/>
      <c r="E361" s="355"/>
    </row>
    <row r="362" spans="1:5" ht="13.5" thickBot="1">
      <c r="A362" s="30"/>
      <c r="B362" s="354" t="s">
        <v>98</v>
      </c>
      <c r="C362" s="448"/>
      <c r="D362" s="8" t="s">
        <v>241</v>
      </c>
      <c r="E362" s="49"/>
    </row>
    <row r="363" spans="1:5" ht="13.5" thickBot="1">
      <c r="A363" s="354"/>
      <c r="B363" s="374"/>
      <c r="C363" s="374"/>
      <c r="D363" s="374"/>
      <c r="E363" s="355"/>
    </row>
    <row r="364" spans="1:5" ht="13.5" thickBot="1">
      <c r="A364" s="4"/>
      <c r="B364" s="354"/>
      <c r="C364" s="355"/>
      <c r="D364" s="6" t="s">
        <v>167</v>
      </c>
      <c r="E364" s="7">
        <v>166.59</v>
      </c>
    </row>
    <row r="365" spans="1:5" ht="13.5" thickBot="1">
      <c r="A365" s="4"/>
      <c r="B365" s="354"/>
      <c r="C365" s="355"/>
      <c r="D365" s="6" t="s">
        <v>160</v>
      </c>
      <c r="E365" s="7">
        <v>25.73</v>
      </c>
    </row>
    <row r="366" spans="1:5" ht="13.5" thickBot="1">
      <c r="A366" s="4"/>
      <c r="B366" s="354"/>
      <c r="C366" s="448"/>
      <c r="D366" s="13" t="s">
        <v>155</v>
      </c>
      <c r="E366" s="46">
        <v>192.32</v>
      </c>
    </row>
    <row r="367" spans="1:5" ht="13.5" thickBot="1">
      <c r="A367" s="354"/>
      <c r="B367" s="374"/>
      <c r="C367" s="374"/>
      <c r="D367" s="374"/>
      <c r="E367" s="355"/>
    </row>
    <row r="368" spans="1:5" ht="13.5" thickBot="1">
      <c r="A368" s="4"/>
      <c r="B368" s="354"/>
      <c r="C368" s="355"/>
      <c r="D368" s="13" t="s">
        <v>144</v>
      </c>
      <c r="E368" s="31">
        <v>1858.19</v>
      </c>
    </row>
    <row r="369" spans="1:5" ht="13.5" thickBot="1">
      <c r="A369" s="354"/>
      <c r="B369" s="374"/>
      <c r="C369" s="374"/>
      <c r="D369" s="374"/>
      <c r="E369" s="355"/>
    </row>
    <row r="370" spans="1:5" ht="13.5" thickBot="1">
      <c r="A370" s="4"/>
      <c r="B370" s="354"/>
      <c r="C370" s="355"/>
      <c r="D370" s="26" t="s">
        <v>192</v>
      </c>
      <c r="E370" s="32">
        <v>1731.81</v>
      </c>
    </row>
    <row r="371" spans="1:5" ht="13.5" thickBot="1">
      <c r="A371" s="4" t="s">
        <v>153</v>
      </c>
      <c r="B371" s="354"/>
      <c r="C371" s="355"/>
      <c r="D371" s="6" t="s">
        <v>154</v>
      </c>
      <c r="E371" s="7">
        <v>3.61</v>
      </c>
    </row>
    <row r="372" spans="1:5" ht="13.5" thickBot="1">
      <c r="A372" s="30"/>
      <c r="B372" s="354"/>
      <c r="C372" s="355"/>
      <c r="D372" s="13" t="s">
        <v>155</v>
      </c>
      <c r="E372" s="31">
        <v>1735.42</v>
      </c>
    </row>
    <row r="373" spans="1:5" ht="13.5" thickBot="1">
      <c r="A373" s="354"/>
      <c r="B373" s="374"/>
      <c r="C373" s="374"/>
      <c r="D373" s="374"/>
      <c r="E373" s="355"/>
    </row>
    <row r="374" spans="1:5" ht="13.5" thickBot="1">
      <c r="A374" s="30"/>
      <c r="B374" s="354" t="s">
        <v>98</v>
      </c>
      <c r="C374" s="448"/>
      <c r="D374" s="8" t="s">
        <v>242</v>
      </c>
      <c r="E374" s="49"/>
    </row>
    <row r="375" spans="1:5" ht="13.5" thickBot="1">
      <c r="A375" s="354"/>
      <c r="B375" s="374"/>
      <c r="C375" s="374"/>
      <c r="D375" s="374"/>
      <c r="E375" s="355"/>
    </row>
    <row r="376" spans="1:5" ht="13.5" thickBot="1">
      <c r="A376" s="4"/>
      <c r="B376" s="354"/>
      <c r="C376" s="355"/>
      <c r="D376" s="6" t="s">
        <v>167</v>
      </c>
      <c r="E376" s="7">
        <v>173.54</v>
      </c>
    </row>
    <row r="377" spans="1:5" ht="13.5" thickBot="1">
      <c r="A377" s="4"/>
      <c r="B377" s="354"/>
      <c r="C377" s="355"/>
      <c r="D377" s="6" t="s">
        <v>160</v>
      </c>
      <c r="E377" s="7">
        <v>25.73</v>
      </c>
    </row>
    <row r="378" spans="1:5" ht="13.5" thickBot="1">
      <c r="A378" s="4"/>
      <c r="B378" s="354"/>
      <c r="C378" s="355"/>
      <c r="D378" s="13" t="s">
        <v>155</v>
      </c>
      <c r="E378" s="14">
        <v>199.27</v>
      </c>
    </row>
    <row r="379" spans="1:5" ht="13.5" thickBot="1">
      <c r="A379" s="354"/>
      <c r="B379" s="374"/>
      <c r="C379" s="374"/>
      <c r="D379" s="374"/>
      <c r="E379" s="355"/>
    </row>
    <row r="380" spans="1:5" ht="13.5" thickBot="1">
      <c r="A380" s="4"/>
      <c r="B380" s="354"/>
      <c r="C380" s="355"/>
      <c r="D380" s="13" t="s">
        <v>144</v>
      </c>
      <c r="E380" s="31">
        <v>1934.69</v>
      </c>
    </row>
    <row r="381" spans="1:5" ht="13.5" thickBot="1">
      <c r="A381" s="354"/>
      <c r="B381" s="374"/>
      <c r="C381" s="374"/>
      <c r="D381" s="374"/>
      <c r="E381" s="355"/>
    </row>
    <row r="382" spans="1:5" ht="13.5" thickBot="1">
      <c r="A382" s="4"/>
      <c r="B382" s="354"/>
      <c r="C382" s="355"/>
      <c r="D382" s="26" t="s">
        <v>193</v>
      </c>
      <c r="E382" s="32">
        <v>1801.36</v>
      </c>
    </row>
    <row r="383" spans="1:5" ht="13.5" thickBot="1">
      <c r="A383" s="4" t="s">
        <v>153</v>
      </c>
      <c r="B383" s="354"/>
      <c r="C383" s="355"/>
      <c r="D383" s="6" t="s">
        <v>154</v>
      </c>
      <c r="E383" s="7">
        <v>3.61</v>
      </c>
    </row>
    <row r="384" spans="1:5" ht="13.5" thickBot="1">
      <c r="A384" s="30"/>
      <c r="B384" s="354"/>
      <c r="C384" s="355"/>
      <c r="D384" s="13" t="s">
        <v>155</v>
      </c>
      <c r="E384" s="31">
        <v>1804.97</v>
      </c>
    </row>
    <row r="385" spans="1:5" ht="13.5" thickBot="1">
      <c r="A385" s="354"/>
      <c r="B385" s="374"/>
      <c r="C385" s="374"/>
      <c r="D385" s="374"/>
      <c r="E385" s="355"/>
    </row>
    <row r="386" spans="1:5" ht="13.5" thickBot="1">
      <c r="A386" s="30"/>
      <c r="B386" s="354" t="s">
        <v>98</v>
      </c>
      <c r="C386" s="448"/>
      <c r="D386" s="375" t="s">
        <v>243</v>
      </c>
      <c r="E386" s="355"/>
    </row>
    <row r="387" spans="1:5" ht="13.5" thickBot="1">
      <c r="A387" s="354"/>
      <c r="B387" s="374"/>
      <c r="C387" s="374"/>
      <c r="D387" s="374"/>
      <c r="E387" s="355"/>
    </row>
    <row r="388" spans="1:5" ht="13.5" thickBot="1">
      <c r="A388" s="4"/>
      <c r="B388" s="354"/>
      <c r="C388" s="355"/>
      <c r="D388" s="6" t="s">
        <v>167</v>
      </c>
      <c r="E388" s="7">
        <v>180.5</v>
      </c>
    </row>
    <row r="389" spans="1:5" ht="13.5" thickBot="1">
      <c r="A389" s="4"/>
      <c r="B389" s="354"/>
      <c r="C389" s="355"/>
      <c r="D389" s="6" t="s">
        <v>160</v>
      </c>
      <c r="E389" s="7">
        <v>25.73</v>
      </c>
    </row>
    <row r="390" spans="1:5" ht="13.5" thickBot="1">
      <c r="A390" s="4"/>
      <c r="B390" s="354"/>
      <c r="C390" s="448"/>
      <c r="D390" s="13" t="s">
        <v>155</v>
      </c>
      <c r="E390" s="46">
        <v>206.23</v>
      </c>
    </row>
    <row r="391" spans="1:5" ht="13.5" thickBot="1">
      <c r="A391" s="354"/>
      <c r="B391" s="374"/>
      <c r="C391" s="374"/>
      <c r="D391" s="374"/>
      <c r="E391" s="355"/>
    </row>
    <row r="392" spans="1:5" ht="13.5" thickBot="1">
      <c r="A392" s="4"/>
      <c r="B392" s="354"/>
      <c r="C392" s="355"/>
      <c r="D392" s="13" t="s">
        <v>144</v>
      </c>
      <c r="E392" s="31">
        <v>2011.2</v>
      </c>
    </row>
    <row r="393" spans="1:5" ht="13.5" thickBot="1">
      <c r="A393" s="354"/>
      <c r="B393" s="374"/>
      <c r="C393" s="374"/>
      <c r="D393" s="374"/>
      <c r="E393" s="355"/>
    </row>
    <row r="394" spans="1:5" ht="13.5" thickBot="1">
      <c r="A394" s="4"/>
      <c r="B394" s="354"/>
      <c r="C394" s="355"/>
      <c r="D394" s="26" t="s">
        <v>194</v>
      </c>
      <c r="E394" s="32">
        <v>1905.68</v>
      </c>
    </row>
    <row r="395" spans="1:5" ht="13.5" thickBot="1">
      <c r="A395" s="4" t="s">
        <v>153</v>
      </c>
      <c r="B395" s="354"/>
      <c r="C395" s="355"/>
      <c r="D395" s="6" t="s">
        <v>154</v>
      </c>
      <c r="E395" s="7">
        <v>3.61</v>
      </c>
    </row>
    <row r="396" spans="1:5" ht="13.5" thickBot="1">
      <c r="A396" s="30"/>
      <c r="B396" s="354"/>
      <c r="C396" s="355"/>
      <c r="D396" s="13" t="s">
        <v>155</v>
      </c>
      <c r="E396" s="31">
        <v>1909.29</v>
      </c>
    </row>
    <row r="397" spans="1:5" ht="13.5" thickBot="1">
      <c r="A397" s="354"/>
      <c r="B397" s="374"/>
      <c r="C397" s="374"/>
      <c r="D397" s="374"/>
      <c r="E397" s="355"/>
    </row>
    <row r="398" spans="1:5" ht="13.5" thickBot="1">
      <c r="A398" s="30"/>
      <c r="B398" s="354" t="s">
        <v>98</v>
      </c>
      <c r="C398" s="448"/>
      <c r="D398" s="8" t="s">
        <v>244</v>
      </c>
      <c r="E398" s="49"/>
    </row>
    <row r="399" spans="1:5" ht="13.5" thickBot="1">
      <c r="A399" s="354"/>
      <c r="B399" s="374"/>
      <c r="C399" s="374"/>
      <c r="D399" s="374"/>
      <c r="E399" s="355"/>
    </row>
    <row r="400" spans="1:5" ht="13.5" thickBot="1">
      <c r="A400" s="4"/>
      <c r="B400" s="354"/>
      <c r="C400" s="355"/>
      <c r="D400" s="6" t="s">
        <v>167</v>
      </c>
      <c r="E400" s="7">
        <v>190.93</v>
      </c>
    </row>
    <row r="401" spans="1:5" ht="13.5" thickBot="1">
      <c r="A401" s="4"/>
      <c r="B401" s="354"/>
      <c r="C401" s="355"/>
      <c r="D401" s="6" t="s">
        <v>160</v>
      </c>
      <c r="E401" s="7">
        <v>25.73</v>
      </c>
    </row>
    <row r="402" spans="1:5" ht="13.5" thickBot="1">
      <c r="A402" s="4"/>
      <c r="B402" s="354"/>
      <c r="C402" s="448"/>
      <c r="D402" s="13" t="s">
        <v>155</v>
      </c>
      <c r="E402" s="46">
        <v>216.66</v>
      </c>
    </row>
    <row r="403" spans="1:5" ht="13.5" thickBot="1">
      <c r="A403" s="354"/>
      <c r="B403" s="374"/>
      <c r="C403" s="374"/>
      <c r="D403" s="374"/>
      <c r="E403" s="355"/>
    </row>
    <row r="404" spans="1:5" ht="13.5" thickBot="1">
      <c r="A404" s="4"/>
      <c r="B404" s="354"/>
      <c r="C404" s="355"/>
      <c r="D404" s="13" t="s">
        <v>144</v>
      </c>
      <c r="E404" s="31">
        <v>2125.95</v>
      </c>
    </row>
    <row r="405" spans="1:5" ht="13.5" thickBot="1">
      <c r="A405" s="354"/>
      <c r="B405" s="374"/>
      <c r="C405" s="374"/>
      <c r="D405" s="374"/>
      <c r="E405" s="355"/>
    </row>
    <row r="406" spans="1:5" ht="13.5" thickBot="1">
      <c r="A406" s="4"/>
      <c r="B406" s="354"/>
      <c r="C406" s="355"/>
      <c r="D406" s="26" t="s">
        <v>195</v>
      </c>
      <c r="E406" s="32">
        <v>2044.78</v>
      </c>
    </row>
    <row r="407" spans="1:5" ht="13.5" thickBot="1">
      <c r="A407" s="4" t="s">
        <v>153</v>
      </c>
      <c r="B407" s="354"/>
      <c r="C407" s="355"/>
      <c r="D407" s="6" t="s">
        <v>154</v>
      </c>
      <c r="E407" s="7">
        <v>3.61</v>
      </c>
    </row>
    <row r="408" spans="1:5" ht="13.5" thickBot="1">
      <c r="A408" s="30"/>
      <c r="B408" s="354"/>
      <c r="C408" s="355"/>
      <c r="D408" s="13" t="s">
        <v>155</v>
      </c>
      <c r="E408" s="31">
        <v>2048.39</v>
      </c>
    </row>
    <row r="409" spans="1:5" ht="13.5" thickBot="1">
      <c r="A409" s="354"/>
      <c r="B409" s="374"/>
      <c r="C409" s="374"/>
      <c r="D409" s="374"/>
      <c r="E409" s="355"/>
    </row>
    <row r="410" spans="1:5" ht="13.5" thickBot="1">
      <c r="A410" s="30"/>
      <c r="B410" s="354" t="s">
        <v>98</v>
      </c>
      <c r="C410" s="448"/>
      <c r="D410" s="8" t="s">
        <v>245</v>
      </c>
      <c r="E410" s="49"/>
    </row>
    <row r="411" spans="1:5" ht="13.5" thickBot="1">
      <c r="A411" s="354"/>
      <c r="B411" s="374"/>
      <c r="C411" s="374"/>
      <c r="D411" s="374"/>
      <c r="E411" s="355"/>
    </row>
    <row r="412" spans="1:5" ht="13.5" thickBot="1">
      <c r="A412" s="4"/>
      <c r="B412" s="354"/>
      <c r="C412" s="355"/>
      <c r="D412" s="6" t="s">
        <v>167</v>
      </c>
      <c r="E412" s="7">
        <v>204.84</v>
      </c>
    </row>
    <row r="413" spans="1:5" ht="13.5" thickBot="1">
      <c r="A413" s="4"/>
      <c r="B413" s="354"/>
      <c r="C413" s="355"/>
      <c r="D413" s="6" t="s">
        <v>160</v>
      </c>
      <c r="E413" s="7">
        <v>25.73</v>
      </c>
    </row>
    <row r="414" spans="1:5" ht="13.5" thickBot="1">
      <c r="A414" s="4"/>
      <c r="B414" s="354"/>
      <c r="C414" s="355"/>
      <c r="D414" s="13" t="s">
        <v>155</v>
      </c>
      <c r="E414" s="14">
        <v>230.57</v>
      </c>
    </row>
    <row r="415" spans="1:5" ht="13.5" thickBot="1">
      <c r="A415" s="354"/>
      <c r="B415" s="374"/>
      <c r="C415" s="374"/>
      <c r="D415" s="374"/>
      <c r="E415" s="355"/>
    </row>
    <row r="416" spans="1:5" ht="13.5" thickBot="1">
      <c r="A416" s="4"/>
      <c r="B416" s="354"/>
      <c r="C416" s="355"/>
      <c r="D416" s="13" t="s">
        <v>144</v>
      </c>
      <c r="E416" s="31">
        <v>2278.96</v>
      </c>
    </row>
    <row r="417" spans="1:5" ht="13.5" thickBot="1">
      <c r="A417" s="354"/>
      <c r="B417" s="374"/>
      <c r="C417" s="374"/>
      <c r="D417" s="374"/>
      <c r="E417" s="355"/>
    </row>
    <row r="418" spans="1:5" ht="13.5" thickBot="1">
      <c r="A418" s="4"/>
      <c r="B418" s="354"/>
      <c r="C418" s="355"/>
      <c r="D418" s="26" t="s">
        <v>196</v>
      </c>
      <c r="E418" s="32">
        <v>2183.88</v>
      </c>
    </row>
    <row r="419" spans="1:5" ht="13.5" thickBot="1">
      <c r="A419" s="4" t="s">
        <v>153</v>
      </c>
      <c r="B419" s="354"/>
      <c r="C419" s="355"/>
      <c r="D419" s="6" t="s">
        <v>154</v>
      </c>
      <c r="E419" s="7">
        <v>3.61</v>
      </c>
    </row>
    <row r="420" spans="1:5" ht="13.5" thickBot="1">
      <c r="A420" s="30"/>
      <c r="B420" s="354"/>
      <c r="C420" s="355"/>
      <c r="D420" s="13" t="s">
        <v>144</v>
      </c>
      <c r="E420" s="31">
        <v>2187.49</v>
      </c>
    </row>
    <row r="421" spans="1:5" ht="13.5" thickBot="1">
      <c r="A421" s="354"/>
      <c r="B421" s="374"/>
      <c r="C421" s="374"/>
      <c r="D421" s="374"/>
      <c r="E421" s="355"/>
    </row>
    <row r="422" spans="1:5" ht="13.5" thickBot="1">
      <c r="A422" s="30"/>
      <c r="B422" s="354" t="s">
        <v>98</v>
      </c>
      <c r="C422" s="448"/>
      <c r="D422" s="8" t="s">
        <v>246</v>
      </c>
      <c r="E422" s="49"/>
    </row>
    <row r="423" spans="1:5" ht="13.5" thickBot="1">
      <c r="A423" s="354"/>
      <c r="B423" s="374"/>
      <c r="C423" s="374"/>
      <c r="D423" s="374"/>
      <c r="E423" s="355"/>
    </row>
    <row r="424" spans="1:5" ht="13.5" thickBot="1">
      <c r="A424" s="4"/>
      <c r="B424" s="354"/>
      <c r="C424" s="355"/>
      <c r="D424" s="6" t="s">
        <v>167</v>
      </c>
      <c r="E424" s="7">
        <v>218.75</v>
      </c>
    </row>
    <row r="425" spans="1:5" ht="13.5" thickBot="1">
      <c r="A425" s="4"/>
      <c r="B425" s="354"/>
      <c r="C425" s="355"/>
      <c r="D425" s="6" t="s">
        <v>160</v>
      </c>
      <c r="E425" s="7">
        <v>25.73</v>
      </c>
    </row>
    <row r="426" spans="1:5" ht="13.5" thickBot="1">
      <c r="A426" s="4"/>
      <c r="B426" s="354"/>
      <c r="C426" s="355"/>
      <c r="D426" s="13" t="s">
        <v>155</v>
      </c>
      <c r="E426" s="14">
        <v>244.48</v>
      </c>
    </row>
    <row r="427" spans="1:5" ht="13.5" thickBot="1">
      <c r="A427" s="354"/>
      <c r="B427" s="374"/>
      <c r="C427" s="374"/>
      <c r="D427" s="374"/>
      <c r="E427" s="355"/>
    </row>
    <row r="428" spans="1:5" ht="13.5" thickBot="1">
      <c r="A428" s="4"/>
      <c r="B428" s="354"/>
      <c r="C428" s="355"/>
      <c r="D428" s="13" t="s">
        <v>144</v>
      </c>
      <c r="E428" s="31">
        <v>2431.97</v>
      </c>
    </row>
    <row r="429" spans="1:5" ht="13.5" thickBot="1">
      <c r="A429" s="354"/>
      <c r="B429" s="374"/>
      <c r="C429" s="374"/>
      <c r="D429" s="374"/>
      <c r="E429" s="355"/>
    </row>
    <row r="430" spans="1:5" ht="13.5" thickBot="1">
      <c r="A430" s="4"/>
      <c r="B430" s="354"/>
      <c r="C430" s="355"/>
      <c r="D430" s="26" t="s">
        <v>197</v>
      </c>
      <c r="E430" s="32">
        <v>2322.99</v>
      </c>
    </row>
    <row r="431" spans="1:5" ht="13.5" thickBot="1">
      <c r="A431" s="4" t="s">
        <v>153</v>
      </c>
      <c r="B431" s="354"/>
      <c r="C431" s="355"/>
      <c r="D431" s="6" t="s">
        <v>154</v>
      </c>
      <c r="E431" s="7">
        <v>3.61</v>
      </c>
    </row>
    <row r="432" spans="1:5" ht="13.5" thickBot="1">
      <c r="A432" s="30"/>
      <c r="B432" s="354"/>
      <c r="C432" s="355"/>
      <c r="D432" s="13" t="s">
        <v>155</v>
      </c>
      <c r="E432" s="31">
        <v>2326.6</v>
      </c>
    </row>
    <row r="433" spans="1:5" ht="13.5" thickBot="1">
      <c r="A433" s="354"/>
      <c r="B433" s="374"/>
      <c r="C433" s="374"/>
      <c r="D433" s="374"/>
      <c r="E433" s="355"/>
    </row>
    <row r="434" spans="1:5" ht="13.5" thickBot="1">
      <c r="A434" s="30"/>
      <c r="B434" s="354" t="s">
        <v>98</v>
      </c>
      <c r="C434" s="448"/>
      <c r="D434" s="8" t="s">
        <v>198</v>
      </c>
      <c r="E434" s="49"/>
    </row>
    <row r="435" spans="1:5" ht="13.5" thickBot="1">
      <c r="A435" s="354"/>
      <c r="B435" s="374"/>
      <c r="C435" s="374"/>
      <c r="D435" s="374"/>
      <c r="E435" s="355"/>
    </row>
    <row r="436" spans="1:5" ht="13.5" thickBot="1">
      <c r="A436" s="4"/>
      <c r="B436" s="354"/>
      <c r="C436" s="355"/>
      <c r="D436" s="6" t="s">
        <v>167</v>
      </c>
      <c r="E436" s="7">
        <v>232.66</v>
      </c>
    </row>
    <row r="437" spans="1:5" ht="13.5" thickBot="1">
      <c r="A437" s="4"/>
      <c r="B437" s="354"/>
      <c r="C437" s="355"/>
      <c r="D437" s="6" t="s">
        <v>160</v>
      </c>
      <c r="E437" s="7">
        <v>25.73</v>
      </c>
    </row>
    <row r="438" spans="1:5" ht="13.5" thickBot="1">
      <c r="A438" s="4"/>
      <c r="B438" s="354"/>
      <c r="C438" s="355"/>
      <c r="D438" s="13" t="s">
        <v>155</v>
      </c>
      <c r="E438" s="14">
        <v>258.39</v>
      </c>
    </row>
    <row r="439" spans="1:5" ht="13.5" thickBot="1">
      <c r="A439" s="354"/>
      <c r="B439" s="374"/>
      <c r="C439" s="374"/>
      <c r="D439" s="374"/>
      <c r="E439" s="355"/>
    </row>
    <row r="440" spans="1:5" ht="13.5" thickBot="1">
      <c r="A440" s="4"/>
      <c r="B440" s="354"/>
      <c r="C440" s="355"/>
      <c r="D440" s="13" t="s">
        <v>144</v>
      </c>
      <c r="E440" s="31">
        <v>2584.99</v>
      </c>
    </row>
    <row r="441" spans="1:5" ht="13.5" thickBot="1">
      <c r="A441" s="354"/>
      <c r="B441" s="374"/>
      <c r="C441" s="374"/>
      <c r="D441" s="374"/>
      <c r="E441" s="355"/>
    </row>
    <row r="442" spans="1:5" ht="13.5" thickBot="1">
      <c r="A442" s="4"/>
      <c r="B442" s="354"/>
      <c r="C442" s="355"/>
      <c r="D442" s="26" t="s">
        <v>199</v>
      </c>
      <c r="E442" s="32">
        <v>2432.09</v>
      </c>
    </row>
    <row r="443" spans="1:5" ht="13.5" thickBot="1">
      <c r="A443" s="4" t="s">
        <v>153</v>
      </c>
      <c r="B443" s="354"/>
      <c r="C443" s="355"/>
      <c r="D443" s="6" t="s">
        <v>154</v>
      </c>
      <c r="E443" s="7">
        <v>3.61</v>
      </c>
    </row>
    <row r="444" spans="1:5" ht="13.5" thickBot="1">
      <c r="A444" s="30"/>
      <c r="B444" s="354"/>
      <c r="C444" s="355"/>
      <c r="D444" s="13" t="s">
        <v>144</v>
      </c>
      <c r="E444" s="31">
        <v>2465.7</v>
      </c>
    </row>
    <row r="445" spans="1:5" ht="13.5" thickBot="1">
      <c r="A445" s="354"/>
      <c r="B445" s="374"/>
      <c r="C445" s="374"/>
      <c r="D445" s="374"/>
      <c r="E445" s="355"/>
    </row>
    <row r="446" spans="1:5" ht="13.5" thickBot="1">
      <c r="A446" s="30"/>
      <c r="B446" s="354" t="s">
        <v>98</v>
      </c>
      <c r="C446" s="448"/>
      <c r="D446" s="8" t="s">
        <v>247</v>
      </c>
      <c r="E446" s="49"/>
    </row>
    <row r="447" spans="1:5" ht="13.5" thickBot="1">
      <c r="A447" s="354"/>
      <c r="B447" s="374"/>
      <c r="C447" s="374"/>
      <c r="D447" s="374"/>
      <c r="E447" s="355"/>
    </row>
    <row r="448" spans="1:5" ht="13.5" thickBot="1">
      <c r="A448" s="4"/>
      <c r="B448" s="354"/>
      <c r="C448" s="355"/>
      <c r="D448" s="6" t="s">
        <v>167</v>
      </c>
      <c r="E448" s="7">
        <v>246.57</v>
      </c>
    </row>
    <row r="449" spans="1:5" ht="13.5" thickBot="1">
      <c r="A449" s="4"/>
      <c r="B449" s="354"/>
      <c r="C449" s="355"/>
      <c r="D449" s="6" t="s">
        <v>160</v>
      </c>
      <c r="E449" s="7">
        <v>25.73</v>
      </c>
    </row>
    <row r="450" spans="1:5" ht="13.5" thickBot="1">
      <c r="A450" s="50"/>
      <c r="B450" s="354"/>
      <c r="C450" s="355"/>
      <c r="D450" s="40" t="s">
        <v>155</v>
      </c>
      <c r="E450" s="51">
        <v>272.3</v>
      </c>
    </row>
    <row r="451" spans="1:5" ht="13.5" thickBot="1">
      <c r="A451" s="354"/>
      <c r="B451" s="374"/>
      <c r="C451" s="374"/>
      <c r="D451" s="374"/>
      <c r="E451" s="355"/>
    </row>
    <row r="452" spans="1:5" ht="13.5" thickBot="1">
      <c r="A452" s="4"/>
      <c r="B452" s="354"/>
      <c r="C452" s="355"/>
      <c r="D452" s="13" t="s">
        <v>144</v>
      </c>
      <c r="E452" s="31">
        <v>2738</v>
      </c>
    </row>
    <row r="453" spans="1:5" ht="13.5" thickBot="1">
      <c r="A453" s="354"/>
      <c r="B453" s="374"/>
      <c r="C453" s="374"/>
      <c r="D453" s="374"/>
      <c r="E453" s="355"/>
    </row>
    <row r="454" spans="1:5" ht="13.5" thickBot="1">
      <c r="A454" s="4"/>
      <c r="B454" s="354"/>
      <c r="C454" s="355"/>
      <c r="D454" s="26" t="s">
        <v>200</v>
      </c>
      <c r="E454" s="32">
        <v>2670.74</v>
      </c>
    </row>
    <row r="455" spans="1:5" ht="13.5" thickBot="1">
      <c r="A455" s="4" t="s">
        <v>153</v>
      </c>
      <c r="B455" s="354"/>
      <c r="C455" s="355"/>
      <c r="D455" s="6" t="s">
        <v>154</v>
      </c>
      <c r="E455" s="7">
        <v>3.61</v>
      </c>
    </row>
    <row r="456" spans="1:5" ht="13.5" thickBot="1">
      <c r="A456" s="30"/>
      <c r="B456" s="354"/>
      <c r="C456" s="355"/>
      <c r="D456" s="13" t="s">
        <v>155</v>
      </c>
      <c r="E456" s="31">
        <v>2674.35</v>
      </c>
    </row>
    <row r="457" spans="1:5" ht="13.5" thickBot="1">
      <c r="A457" s="354"/>
      <c r="B457" s="374"/>
      <c r="C457" s="374"/>
      <c r="D457" s="374"/>
      <c r="E457" s="355"/>
    </row>
    <row r="458" spans="1:5" ht="13.5" thickBot="1">
      <c r="A458" s="30"/>
      <c r="B458" s="354" t="s">
        <v>98</v>
      </c>
      <c r="C458" s="448"/>
      <c r="D458" s="8" t="s">
        <v>248</v>
      </c>
      <c r="E458" s="49"/>
    </row>
    <row r="459" spans="1:5" ht="13.5" thickBot="1">
      <c r="A459" s="354"/>
      <c r="B459" s="374"/>
      <c r="C459" s="374"/>
      <c r="D459" s="374"/>
      <c r="E459" s="355"/>
    </row>
    <row r="460" spans="1:5" ht="13.5" thickBot="1">
      <c r="A460" s="4"/>
      <c r="B460" s="354"/>
      <c r="C460" s="355"/>
      <c r="D460" s="6" t="s">
        <v>167</v>
      </c>
      <c r="E460" s="7">
        <v>267.44</v>
      </c>
    </row>
    <row r="461" spans="1:5" ht="13.5" thickBot="1">
      <c r="A461" s="4"/>
      <c r="B461" s="354"/>
      <c r="C461" s="355"/>
      <c r="D461" s="6" t="s">
        <v>160</v>
      </c>
      <c r="E461" s="7">
        <v>25.73</v>
      </c>
    </row>
    <row r="462" spans="1:5" ht="13.5" thickBot="1">
      <c r="A462" s="4"/>
      <c r="B462" s="354"/>
      <c r="C462" s="355"/>
      <c r="D462" s="13" t="s">
        <v>155</v>
      </c>
      <c r="E462" s="14">
        <v>293.17</v>
      </c>
    </row>
    <row r="463" spans="1:5" ht="13.5" thickBot="1">
      <c r="A463" s="354"/>
      <c r="B463" s="374"/>
      <c r="C463" s="374"/>
      <c r="D463" s="374"/>
      <c r="E463" s="355"/>
    </row>
    <row r="464" spans="1:5" ht="13.5" thickBot="1">
      <c r="A464" s="4"/>
      <c r="B464" s="354"/>
      <c r="C464" s="355"/>
      <c r="D464" s="13" t="s">
        <v>144</v>
      </c>
      <c r="E464" s="31">
        <v>2967.52</v>
      </c>
    </row>
    <row r="465" spans="1:5" ht="13.5" thickBot="1">
      <c r="A465" s="354"/>
      <c r="B465" s="374"/>
      <c r="C465" s="374"/>
      <c r="D465" s="374"/>
      <c r="E465" s="355"/>
    </row>
    <row r="466" spans="1:5" ht="13.5" thickBot="1">
      <c r="A466" s="4"/>
      <c r="B466" s="354"/>
      <c r="C466" s="355"/>
      <c r="D466" s="26" t="s">
        <v>201</v>
      </c>
      <c r="E466" s="32">
        <v>2948.94</v>
      </c>
    </row>
    <row r="467" spans="1:5" ht="13.5" thickBot="1">
      <c r="A467" s="4" t="s">
        <v>153</v>
      </c>
      <c r="B467" s="354"/>
      <c r="C467" s="355"/>
      <c r="D467" s="6" t="s">
        <v>154</v>
      </c>
      <c r="E467" s="7">
        <v>3.61</v>
      </c>
    </row>
    <row r="468" spans="1:5" ht="13.5" thickBot="1">
      <c r="A468" s="30"/>
      <c r="B468" s="354"/>
      <c r="C468" s="355"/>
      <c r="D468" s="13" t="s">
        <v>155</v>
      </c>
      <c r="E468" s="31">
        <v>2952.55</v>
      </c>
    </row>
    <row r="469" spans="1:5" ht="13.5" thickBot="1">
      <c r="A469" s="354"/>
      <c r="B469" s="374"/>
      <c r="C469" s="374"/>
      <c r="D469" s="374"/>
      <c r="E469" s="355"/>
    </row>
    <row r="470" spans="1:5" ht="13.5" thickBot="1">
      <c r="A470" s="30"/>
      <c r="B470" s="354" t="s">
        <v>98</v>
      </c>
      <c r="C470" s="448"/>
      <c r="D470" s="8" t="s">
        <v>249</v>
      </c>
      <c r="E470" s="49"/>
    </row>
    <row r="471" spans="1:5" ht="13.5" thickBot="1">
      <c r="A471" s="354"/>
      <c r="B471" s="374"/>
      <c r="C471" s="374"/>
      <c r="D471" s="374"/>
      <c r="E471" s="355"/>
    </row>
    <row r="472" spans="1:5" ht="13.5" thickBot="1">
      <c r="A472" s="4"/>
      <c r="B472" s="354"/>
      <c r="C472" s="355"/>
      <c r="D472" s="6" t="s">
        <v>167</v>
      </c>
      <c r="E472" s="7">
        <v>295.26</v>
      </c>
    </row>
    <row r="473" spans="1:5" ht="13.5" thickBot="1">
      <c r="A473" s="4"/>
      <c r="B473" s="354"/>
      <c r="C473" s="355"/>
      <c r="D473" s="6" t="s">
        <v>160</v>
      </c>
      <c r="E473" s="7">
        <v>25.73</v>
      </c>
    </row>
    <row r="474" spans="1:5" ht="13.5" thickBot="1">
      <c r="A474" s="4"/>
      <c r="B474" s="354"/>
      <c r="C474" s="355"/>
      <c r="D474" s="13" t="s">
        <v>155</v>
      </c>
      <c r="E474" s="14">
        <v>320.99</v>
      </c>
    </row>
    <row r="475" spans="1:5" ht="13.5" thickBot="1">
      <c r="A475" s="354"/>
      <c r="B475" s="374"/>
      <c r="C475" s="374"/>
      <c r="D475" s="374"/>
      <c r="E475" s="355"/>
    </row>
    <row r="476" spans="1:5" ht="13.5" thickBot="1">
      <c r="A476" s="4"/>
      <c r="B476" s="354"/>
      <c r="C476" s="355"/>
      <c r="D476" s="13" t="s">
        <v>144</v>
      </c>
      <c r="E476" s="31">
        <v>3273.54</v>
      </c>
    </row>
    <row r="477" spans="1:5" ht="13.5" thickBot="1">
      <c r="A477" s="354"/>
      <c r="B477" s="374"/>
      <c r="C477" s="374"/>
      <c r="D477" s="374"/>
      <c r="E477" s="355"/>
    </row>
    <row r="478" spans="1:5" ht="13.5" thickBot="1">
      <c r="A478" s="371" t="s">
        <v>202</v>
      </c>
      <c r="B478" s="372"/>
      <c r="C478" s="372"/>
      <c r="D478" s="372"/>
      <c r="E478" s="452"/>
    </row>
    <row r="479" spans="1:5" ht="13.5" thickBot="1">
      <c r="A479" s="10" t="s">
        <v>100</v>
      </c>
      <c r="B479" s="351" t="s">
        <v>101</v>
      </c>
      <c r="C479" s="451"/>
      <c r="D479" s="11" t="s">
        <v>102</v>
      </c>
      <c r="E479" s="33" t="s">
        <v>103</v>
      </c>
    </row>
    <row r="480" spans="1:5" ht="13.5" thickBot="1">
      <c r="A480" s="4" t="s">
        <v>115</v>
      </c>
      <c r="B480" s="449" t="s">
        <v>158</v>
      </c>
      <c r="C480" s="450"/>
      <c r="D480" s="6" t="s">
        <v>203</v>
      </c>
      <c r="E480" s="7">
        <v>21.61</v>
      </c>
    </row>
    <row r="481" spans="1:5" ht="13.5" thickBot="1">
      <c r="A481" s="4" t="s">
        <v>153</v>
      </c>
      <c r="B481" s="354"/>
      <c r="C481" s="355"/>
      <c r="D481" s="6" t="s">
        <v>154</v>
      </c>
      <c r="E481" s="7">
        <v>3.61</v>
      </c>
    </row>
    <row r="482" spans="1:5" ht="13.5" thickBot="1">
      <c r="A482" s="12"/>
      <c r="B482" s="354"/>
      <c r="C482" s="355"/>
      <c r="D482" s="13" t="s">
        <v>155</v>
      </c>
      <c r="E482" s="14">
        <v>25.22</v>
      </c>
    </row>
    <row r="483" spans="1:5" ht="13.5" thickBot="1">
      <c r="A483" s="354"/>
      <c r="B483" s="374"/>
      <c r="C483" s="374"/>
      <c r="D483" s="374"/>
      <c r="E483" s="355"/>
    </row>
    <row r="484" spans="1:5" ht="13.5" thickBot="1">
      <c r="A484" s="24"/>
      <c r="B484" s="354" t="s">
        <v>98</v>
      </c>
      <c r="C484" s="448"/>
      <c r="D484" s="375" t="s">
        <v>250</v>
      </c>
      <c r="E484" s="355"/>
    </row>
    <row r="485" spans="1:5" ht="13.5" thickBot="1">
      <c r="A485" s="354"/>
      <c r="B485" s="374"/>
      <c r="C485" s="374"/>
      <c r="D485" s="374"/>
      <c r="E485" s="355"/>
    </row>
    <row r="486" spans="1:5" ht="13.5" thickBot="1">
      <c r="A486" s="22"/>
      <c r="B486" s="354"/>
      <c r="C486" s="355"/>
      <c r="D486" s="19" t="s">
        <v>145</v>
      </c>
      <c r="E486" s="7">
        <v>2.52</v>
      </c>
    </row>
    <row r="487" spans="1:5" ht="13.5" thickBot="1">
      <c r="A487" s="34"/>
      <c r="B487" s="354"/>
      <c r="C487" s="355"/>
      <c r="D487" s="35" t="s">
        <v>160</v>
      </c>
      <c r="E487" s="7">
        <v>3.47</v>
      </c>
    </row>
    <row r="488" spans="1:5" ht="13.5" thickBot="1">
      <c r="A488" s="20"/>
      <c r="B488" s="354"/>
      <c r="C488" s="448"/>
      <c r="D488" s="40" t="s">
        <v>155</v>
      </c>
      <c r="E488" s="46">
        <v>5.99</v>
      </c>
    </row>
    <row r="489" spans="1:5" ht="13.5" thickBot="1">
      <c r="A489" s="354"/>
      <c r="B489" s="374"/>
      <c r="C489" s="374"/>
      <c r="D489" s="374"/>
      <c r="E489" s="355"/>
    </row>
    <row r="490" spans="1:5" ht="13.5" thickBot="1">
      <c r="A490" s="12"/>
      <c r="B490" s="354"/>
      <c r="C490" s="355"/>
      <c r="D490" s="13" t="s">
        <v>144</v>
      </c>
      <c r="E490" s="14">
        <v>31.21</v>
      </c>
    </row>
    <row r="491" spans="1:5" ht="13.5" thickBot="1">
      <c r="A491" s="354"/>
      <c r="B491" s="374"/>
      <c r="C491" s="374"/>
      <c r="D491" s="374"/>
      <c r="E491" s="355"/>
    </row>
    <row r="492" spans="1:5" ht="13.5" thickBot="1">
      <c r="A492" s="4" t="s">
        <v>115</v>
      </c>
      <c r="B492" s="449" t="s">
        <v>204</v>
      </c>
      <c r="C492" s="450"/>
      <c r="D492" s="6" t="s">
        <v>251</v>
      </c>
      <c r="E492" s="7">
        <v>10.44</v>
      </c>
    </row>
    <row r="493" spans="1:5" ht="13.5" thickBot="1">
      <c r="A493" s="354"/>
      <c r="B493" s="374"/>
      <c r="C493" s="374"/>
      <c r="D493" s="374"/>
      <c r="E493" s="355"/>
    </row>
    <row r="494" spans="1:5" ht="13.5" thickBot="1">
      <c r="A494" s="4"/>
      <c r="B494" s="354" t="s">
        <v>98</v>
      </c>
      <c r="C494" s="355"/>
      <c r="D494" s="354" t="s">
        <v>252</v>
      </c>
      <c r="E494" s="355"/>
    </row>
    <row r="495" spans="1:5" ht="13.5" thickBot="1">
      <c r="A495" s="354"/>
      <c r="B495" s="374"/>
      <c r="C495" s="374"/>
      <c r="D495" s="374"/>
      <c r="E495" s="355"/>
    </row>
    <row r="496" spans="1:5" ht="13.5" thickBot="1">
      <c r="A496" s="12"/>
      <c r="B496" s="378"/>
      <c r="C496" s="380"/>
      <c r="D496" s="6" t="s">
        <v>145</v>
      </c>
      <c r="E496" s="7">
        <v>1.04</v>
      </c>
    </row>
    <row r="497" spans="1:5" ht="13.5" thickBot="1">
      <c r="A497" s="354"/>
      <c r="B497" s="374"/>
      <c r="C497" s="374"/>
      <c r="D497" s="374"/>
      <c r="E497" s="355"/>
    </row>
    <row r="498" spans="1:5" ht="13.5" thickBot="1">
      <c r="A498" s="12"/>
      <c r="B498" s="378"/>
      <c r="C498" s="380"/>
      <c r="D498" s="13" t="s">
        <v>144</v>
      </c>
      <c r="E498" s="14">
        <v>11.48</v>
      </c>
    </row>
    <row r="499" spans="1:5" ht="13.5" thickBot="1">
      <c r="A499" s="354"/>
      <c r="B499" s="374"/>
      <c r="C499" s="374"/>
      <c r="D499" s="374"/>
      <c r="E499" s="355"/>
    </row>
    <row r="500" spans="1:5" ht="13.5" thickBot="1">
      <c r="A500" s="4" t="s">
        <v>115</v>
      </c>
      <c r="B500" s="354" t="s">
        <v>205</v>
      </c>
      <c r="C500" s="448"/>
      <c r="D500" s="36" t="s">
        <v>206</v>
      </c>
      <c r="E500" s="9"/>
    </row>
    <row r="501" spans="1:5" ht="13.5" thickBot="1">
      <c r="A501" s="354"/>
      <c r="B501" s="374"/>
      <c r="C501" s="374"/>
      <c r="D501" s="374"/>
      <c r="E501" s="355"/>
    </row>
    <row r="502" spans="1:5" ht="22.5" thickBot="1">
      <c r="A502" s="4" t="s">
        <v>121</v>
      </c>
      <c r="B502" s="354"/>
      <c r="C502" s="355"/>
      <c r="D502" s="36" t="s">
        <v>207</v>
      </c>
      <c r="E502" s="9"/>
    </row>
    <row r="503" spans="1:5" ht="13.5" thickBot="1">
      <c r="A503" s="378"/>
      <c r="B503" s="379"/>
      <c r="C503" s="379"/>
      <c r="D503" s="379"/>
      <c r="E503" s="380"/>
    </row>
    <row r="504" spans="1:5" ht="13.5" thickBot="1">
      <c r="A504" s="371" t="s">
        <v>208</v>
      </c>
      <c r="B504" s="372"/>
      <c r="C504" s="372"/>
      <c r="D504" s="372"/>
      <c r="E504" s="452"/>
    </row>
    <row r="505" spans="1:5" ht="13.5" thickBot="1">
      <c r="A505" s="10" t="s">
        <v>100</v>
      </c>
      <c r="B505" s="351" t="s">
        <v>101</v>
      </c>
      <c r="C505" s="451"/>
      <c r="D505" s="11" t="s">
        <v>102</v>
      </c>
      <c r="E505" s="33" t="s">
        <v>103</v>
      </c>
    </row>
    <row r="506" spans="1:5" ht="13.5" thickBot="1">
      <c r="A506" s="4" t="s">
        <v>209</v>
      </c>
      <c r="B506" s="449" t="s">
        <v>210</v>
      </c>
      <c r="C506" s="450"/>
      <c r="D506" s="6" t="s">
        <v>211</v>
      </c>
      <c r="E506" s="7">
        <v>233.42</v>
      </c>
    </row>
    <row r="507" spans="1:5" ht="13.5" thickBot="1">
      <c r="A507" s="4" t="s">
        <v>153</v>
      </c>
      <c r="B507" s="354"/>
      <c r="C507" s="355"/>
      <c r="D507" s="6" t="s">
        <v>154</v>
      </c>
      <c r="E507" s="7">
        <v>3.61</v>
      </c>
    </row>
    <row r="508" spans="1:5" ht="13.5" thickBot="1">
      <c r="A508" s="24"/>
      <c r="B508" s="354"/>
      <c r="C508" s="355"/>
      <c r="D508" s="44" t="s">
        <v>155</v>
      </c>
      <c r="E508" s="14">
        <v>237.03</v>
      </c>
    </row>
    <row r="509" spans="1:5" ht="13.5" thickBot="1">
      <c r="A509" s="362"/>
      <c r="B509" s="363"/>
      <c r="C509" s="363"/>
      <c r="D509" s="363"/>
      <c r="E509" s="364"/>
    </row>
    <row r="510" spans="1:5" ht="13.5" thickBot="1">
      <c r="A510" s="24"/>
      <c r="B510" s="354" t="s">
        <v>98</v>
      </c>
      <c r="C510" s="374"/>
      <c r="D510" s="354" t="s">
        <v>253</v>
      </c>
      <c r="E510" s="355"/>
    </row>
    <row r="511" spans="1:5" ht="13.5" thickBot="1">
      <c r="A511" s="354"/>
      <c r="B511" s="374"/>
      <c r="C511" s="374"/>
      <c r="D511" s="374"/>
      <c r="E511" s="355"/>
    </row>
    <row r="512" spans="1:5" ht="13.5" thickBot="1">
      <c r="A512" s="34"/>
      <c r="B512" s="354"/>
      <c r="C512" s="355"/>
      <c r="D512" s="35" t="s">
        <v>145</v>
      </c>
      <c r="E512" s="47">
        <v>23.7</v>
      </c>
    </row>
    <row r="513" spans="1:5" ht="13.5" thickBot="1">
      <c r="A513" s="34"/>
      <c r="B513" s="354"/>
      <c r="C513" s="355"/>
      <c r="D513" s="35" t="s">
        <v>160</v>
      </c>
      <c r="E513" s="7">
        <v>8.67</v>
      </c>
    </row>
    <row r="514" spans="1:5" ht="13.5" thickBot="1">
      <c r="A514" s="20"/>
      <c r="B514" s="354"/>
      <c r="C514" s="448"/>
      <c r="D514" s="40" t="s">
        <v>155</v>
      </c>
      <c r="E514" s="46">
        <v>32.37</v>
      </c>
    </row>
    <row r="515" spans="1:5" ht="13.5" thickBot="1">
      <c r="A515" s="354"/>
      <c r="B515" s="374"/>
      <c r="C515" s="374"/>
      <c r="D515" s="374"/>
      <c r="E515" s="355"/>
    </row>
    <row r="516" spans="1:5" ht="13.5" thickBot="1">
      <c r="A516" s="12"/>
      <c r="B516" s="354"/>
      <c r="C516" s="355"/>
      <c r="D516" s="13" t="s">
        <v>144</v>
      </c>
      <c r="E516" s="48">
        <v>269.4</v>
      </c>
    </row>
    <row r="517" spans="1:5" ht="13.5" thickBot="1">
      <c r="A517" s="354"/>
      <c r="B517" s="374"/>
      <c r="C517" s="374"/>
      <c r="D517" s="374"/>
      <c r="E517" s="355"/>
    </row>
    <row r="518" spans="1:5" ht="13.5" thickBot="1">
      <c r="A518" s="4" t="s">
        <v>209</v>
      </c>
      <c r="B518" s="449" t="s">
        <v>161</v>
      </c>
      <c r="C518" s="450"/>
      <c r="D518" s="6" t="s">
        <v>212</v>
      </c>
      <c r="E518" s="7">
        <v>233.42</v>
      </c>
    </row>
    <row r="519" spans="1:5" ht="13.5" thickBot="1">
      <c r="A519" s="4" t="s">
        <v>153</v>
      </c>
      <c r="B519" s="354"/>
      <c r="C519" s="355"/>
      <c r="D519" s="6" t="s">
        <v>154</v>
      </c>
      <c r="E519" s="7">
        <v>3.61</v>
      </c>
    </row>
    <row r="520" spans="1:9" ht="13.5" thickBot="1">
      <c r="A520" s="12"/>
      <c r="B520" s="354"/>
      <c r="C520" s="355"/>
      <c r="D520" s="13" t="s">
        <v>155</v>
      </c>
      <c r="E520" s="14">
        <v>237.03</v>
      </c>
      <c r="I520" s="52"/>
    </row>
    <row r="521" spans="1:5" ht="13.5" thickBot="1">
      <c r="A521" s="354"/>
      <c r="B521" s="374"/>
      <c r="C521" s="374"/>
      <c r="D521" s="374"/>
      <c r="E521" s="355"/>
    </row>
    <row r="522" spans="1:5" ht="13.5" thickBot="1">
      <c r="A522" s="20"/>
      <c r="B522" s="354" t="s">
        <v>98</v>
      </c>
      <c r="C522" s="448"/>
      <c r="D522" s="375" t="s">
        <v>254</v>
      </c>
      <c r="E522" s="355"/>
    </row>
    <row r="523" spans="1:5" ht="13.5" thickBot="1">
      <c r="A523" s="354"/>
      <c r="B523" s="374"/>
      <c r="C523" s="374"/>
      <c r="D523" s="374"/>
      <c r="E523" s="355"/>
    </row>
    <row r="524" spans="1:5" ht="13.5" thickBot="1">
      <c r="A524" s="22"/>
      <c r="B524" s="354"/>
      <c r="C524" s="355"/>
      <c r="D524" s="19" t="s">
        <v>145</v>
      </c>
      <c r="E524" s="7">
        <v>23.7</v>
      </c>
    </row>
    <row r="525" spans="1:5" ht="13.5" thickBot="1">
      <c r="A525" s="34"/>
      <c r="B525" s="354"/>
      <c r="C525" s="355"/>
      <c r="D525" s="35" t="s">
        <v>160</v>
      </c>
      <c r="E525" s="7">
        <v>8.67</v>
      </c>
    </row>
    <row r="526" spans="1:5" ht="13.5" thickBot="1">
      <c r="A526" s="20"/>
      <c r="B526" s="354"/>
      <c r="C526" s="448"/>
      <c r="D526" s="40" t="s">
        <v>155</v>
      </c>
      <c r="E526" s="46">
        <v>32.37</v>
      </c>
    </row>
    <row r="527" spans="1:5" ht="13.5" thickBot="1">
      <c r="A527" s="354"/>
      <c r="B527" s="374"/>
      <c r="C527" s="374"/>
      <c r="D527" s="374"/>
      <c r="E527" s="355"/>
    </row>
    <row r="528" spans="1:5" ht="13.5" thickBot="1">
      <c r="A528" s="12"/>
      <c r="B528" s="354"/>
      <c r="C528" s="355"/>
      <c r="D528" s="13" t="s">
        <v>144</v>
      </c>
      <c r="E528" s="14">
        <v>269.4</v>
      </c>
    </row>
    <row r="529" spans="1:5" ht="13.5" thickBot="1">
      <c r="A529" s="354"/>
      <c r="B529" s="374"/>
      <c r="C529" s="374"/>
      <c r="D529" s="374"/>
      <c r="E529" s="355"/>
    </row>
    <row r="530" spans="1:5" ht="13.5" thickBot="1">
      <c r="A530" s="4" t="s">
        <v>209</v>
      </c>
      <c r="B530" s="449" t="s">
        <v>213</v>
      </c>
      <c r="C530" s="450"/>
      <c r="D530" s="6" t="s">
        <v>214</v>
      </c>
      <c r="E530" s="7">
        <v>670.28</v>
      </c>
    </row>
    <row r="531" spans="1:5" ht="13.5" thickBot="1">
      <c r="A531" s="4" t="s">
        <v>153</v>
      </c>
      <c r="B531" s="354"/>
      <c r="C531" s="355"/>
      <c r="D531" s="6" t="s">
        <v>154</v>
      </c>
      <c r="E531" s="7">
        <v>3.61</v>
      </c>
    </row>
    <row r="532" spans="1:5" ht="13.5" thickBot="1">
      <c r="A532" s="12"/>
      <c r="B532" s="354"/>
      <c r="C532" s="355"/>
      <c r="D532" s="13" t="s">
        <v>155</v>
      </c>
      <c r="E532" s="14">
        <v>673.89</v>
      </c>
    </row>
    <row r="533" spans="1:5" ht="13.5" thickBot="1">
      <c r="A533" s="354"/>
      <c r="B533" s="374"/>
      <c r="C533" s="374"/>
      <c r="D533" s="374"/>
      <c r="E533" s="355"/>
    </row>
    <row r="534" spans="1:5" ht="13.5" thickBot="1">
      <c r="A534" s="12"/>
      <c r="B534" s="354" t="s">
        <v>98</v>
      </c>
      <c r="C534" s="448"/>
      <c r="D534" s="8" t="s">
        <v>255</v>
      </c>
      <c r="E534" s="45"/>
    </row>
    <row r="535" spans="1:5" ht="13.5" thickBot="1">
      <c r="A535" s="354"/>
      <c r="B535" s="374"/>
      <c r="C535" s="374"/>
      <c r="D535" s="374"/>
      <c r="E535" s="355"/>
    </row>
    <row r="536" spans="1:5" ht="13.5" thickBot="1">
      <c r="A536" s="12"/>
      <c r="B536" s="354"/>
      <c r="C536" s="355"/>
      <c r="D536" s="6" t="s">
        <v>145</v>
      </c>
      <c r="E536" s="7">
        <v>67.39</v>
      </c>
    </row>
    <row r="537" spans="1:5" ht="13.5" thickBot="1">
      <c r="A537" s="12"/>
      <c r="B537" s="354"/>
      <c r="C537" s="355"/>
      <c r="D537" s="6" t="s">
        <v>160</v>
      </c>
      <c r="E537" s="7">
        <v>8.67</v>
      </c>
    </row>
    <row r="538" spans="1:5" ht="13.5" thickBot="1">
      <c r="A538" s="12"/>
      <c r="B538" s="354"/>
      <c r="C538" s="355"/>
      <c r="D538" s="13" t="s">
        <v>155</v>
      </c>
      <c r="E538" s="14">
        <v>76.06</v>
      </c>
    </row>
    <row r="539" spans="1:5" ht="13.5" thickBot="1">
      <c r="A539" s="354"/>
      <c r="B539" s="374"/>
      <c r="C539" s="374"/>
      <c r="D539" s="374"/>
      <c r="E539" s="355"/>
    </row>
    <row r="540" spans="1:5" ht="13.5" thickBot="1">
      <c r="A540" s="12"/>
      <c r="B540" s="354"/>
      <c r="C540" s="355"/>
      <c r="D540" s="13" t="s">
        <v>144</v>
      </c>
      <c r="E540" s="14">
        <v>749.95</v>
      </c>
    </row>
    <row r="541" spans="1:5" ht="13.5" thickBot="1">
      <c r="A541" s="392"/>
      <c r="B541" s="393"/>
      <c r="C541" s="393"/>
      <c r="D541" s="393"/>
      <c r="E541" s="394"/>
    </row>
    <row r="542" spans="1:5" ht="13.5" thickBot="1">
      <c r="A542" s="53" t="s">
        <v>209</v>
      </c>
      <c r="B542" s="395" t="s">
        <v>256</v>
      </c>
      <c r="C542" s="397"/>
      <c r="D542" s="392" t="s">
        <v>257</v>
      </c>
      <c r="E542" s="394"/>
    </row>
    <row r="543" spans="1:5" ht="13.5" thickBot="1">
      <c r="A543" s="4" t="s">
        <v>153</v>
      </c>
      <c r="B543" s="392"/>
      <c r="C543" s="394"/>
      <c r="D543" s="392"/>
      <c r="E543" s="394"/>
    </row>
    <row r="544" spans="1:5" ht="13.5" thickBot="1">
      <c r="A544" s="392"/>
      <c r="B544" s="393"/>
      <c r="C544" s="393"/>
      <c r="D544" s="393"/>
      <c r="E544" s="394"/>
    </row>
    <row r="545" spans="1:5" ht="16.5" thickBot="1">
      <c r="A545" s="445" t="s">
        <v>258</v>
      </c>
      <c r="B545" s="446"/>
      <c r="C545" s="446"/>
      <c r="D545" s="446"/>
      <c r="E545" s="447"/>
    </row>
    <row r="546" spans="1:5" ht="13.5" thickBot="1">
      <c r="A546" s="392"/>
      <c r="B546" s="393"/>
      <c r="C546" s="393"/>
      <c r="D546" s="393"/>
      <c r="E546" s="394"/>
    </row>
    <row r="547" spans="1:5" ht="18.75" thickBot="1">
      <c r="A547" s="368" t="s">
        <v>259</v>
      </c>
      <c r="B547" s="369"/>
      <c r="C547" s="369"/>
      <c r="D547" s="369"/>
      <c r="E547" s="370"/>
    </row>
    <row r="548" spans="1:5" ht="13.5" thickBot="1">
      <c r="A548" s="371" t="s">
        <v>260</v>
      </c>
      <c r="B548" s="372"/>
      <c r="C548" s="372"/>
      <c r="D548" s="372"/>
      <c r="E548" s="373"/>
    </row>
    <row r="549" spans="1:5" ht="12.75">
      <c r="A549" s="430"/>
      <c r="B549" s="431"/>
      <c r="C549" s="431"/>
      <c r="D549" s="431"/>
      <c r="E549" s="432"/>
    </row>
    <row r="550" spans="1:5" ht="12.75">
      <c r="A550" s="438"/>
      <c r="B550" s="439"/>
      <c r="C550" s="439"/>
      <c r="D550" s="439"/>
      <c r="E550" s="440"/>
    </row>
    <row r="551" spans="1:5" ht="12.75">
      <c r="A551" s="438"/>
      <c r="B551" s="439"/>
      <c r="C551" s="439"/>
      <c r="D551" s="439"/>
      <c r="E551" s="440"/>
    </row>
    <row r="552" spans="1:5" ht="12.75">
      <c r="A552" s="438"/>
      <c r="B552" s="439"/>
      <c r="C552" s="439"/>
      <c r="D552" s="439"/>
      <c r="E552" s="440"/>
    </row>
    <row r="553" spans="1:5" ht="12.75">
      <c r="A553" s="438"/>
      <c r="B553" s="439"/>
      <c r="C553" s="439"/>
      <c r="D553" s="439"/>
      <c r="E553" s="440"/>
    </row>
    <row r="554" spans="1:5" ht="13.5" thickBot="1">
      <c r="A554" s="433"/>
      <c r="B554" s="434"/>
      <c r="C554" s="434"/>
      <c r="D554" s="434"/>
      <c r="E554" s="435"/>
    </row>
    <row r="555" spans="1:5" ht="13.5" thickBot="1">
      <c r="A555" s="387" t="s">
        <v>164</v>
      </c>
      <c r="B555" s="388"/>
      <c r="C555" s="389"/>
      <c r="D555" s="388" t="s">
        <v>261</v>
      </c>
      <c r="E555" s="389"/>
    </row>
    <row r="556" spans="1:5" ht="13.5" thickBot="1">
      <c r="A556" s="441" t="s">
        <v>262</v>
      </c>
      <c r="B556" s="442"/>
      <c r="C556" s="443"/>
      <c r="D556" s="428">
        <v>6.31</v>
      </c>
      <c r="E556" s="429"/>
    </row>
    <row r="557" spans="1:5" ht="13.5" thickBot="1">
      <c r="A557" s="441" t="s">
        <v>263</v>
      </c>
      <c r="B557" s="442"/>
      <c r="C557" s="443"/>
      <c r="D557" s="428">
        <v>8.83</v>
      </c>
      <c r="E557" s="444"/>
    </row>
    <row r="558" spans="1:5" ht="13.5" thickBot="1">
      <c r="A558" s="441" t="s">
        <v>264</v>
      </c>
      <c r="B558" s="442"/>
      <c r="C558" s="443"/>
      <c r="D558" s="428">
        <v>15.14</v>
      </c>
      <c r="E558" s="429"/>
    </row>
    <row r="559" spans="1:5" ht="13.5" thickBot="1">
      <c r="A559" s="441" t="s">
        <v>265</v>
      </c>
      <c r="B559" s="442"/>
      <c r="C559" s="443"/>
      <c r="D559" s="428">
        <v>23.02</v>
      </c>
      <c r="E559" s="429"/>
    </row>
    <row r="560" spans="1:5" ht="13.5" thickBot="1">
      <c r="A560" s="441" t="s">
        <v>266</v>
      </c>
      <c r="B560" s="442"/>
      <c r="C560" s="443"/>
      <c r="D560" s="428">
        <v>31.55</v>
      </c>
      <c r="E560" s="429"/>
    </row>
    <row r="561" spans="1:5" ht="13.5" thickBot="1">
      <c r="A561" s="441" t="s">
        <v>267</v>
      </c>
      <c r="B561" s="442"/>
      <c r="C561" s="443"/>
      <c r="D561" s="428">
        <v>37.86</v>
      </c>
      <c r="E561" s="429"/>
    </row>
    <row r="562" spans="1:5" ht="13.5" thickBot="1">
      <c r="A562" s="441" t="s">
        <v>268</v>
      </c>
      <c r="B562" s="442"/>
      <c r="C562" s="443"/>
      <c r="D562" s="428">
        <v>50.48</v>
      </c>
      <c r="E562" s="429"/>
    </row>
    <row r="563" spans="1:5" ht="13.5" thickBot="1">
      <c r="A563" s="441" t="s">
        <v>269</v>
      </c>
      <c r="B563" s="442"/>
      <c r="C563" s="443"/>
      <c r="D563" s="428">
        <v>71.93</v>
      </c>
      <c r="E563" s="429"/>
    </row>
    <row r="564" spans="1:5" ht="13.5" thickBot="1">
      <c r="A564" s="441" t="s">
        <v>270</v>
      </c>
      <c r="B564" s="442"/>
      <c r="C564" s="443"/>
      <c r="D564" s="428">
        <v>78.74</v>
      </c>
      <c r="E564" s="429"/>
    </row>
    <row r="565" spans="1:5" ht="13.5" thickBot="1">
      <c r="A565" s="441" t="s">
        <v>271</v>
      </c>
      <c r="B565" s="442"/>
      <c r="C565" s="443"/>
      <c r="D565" s="428">
        <v>92.13</v>
      </c>
      <c r="E565" s="429"/>
    </row>
    <row r="566" spans="1:5" ht="13.5" thickBot="1">
      <c r="A566" s="441" t="s">
        <v>272</v>
      </c>
      <c r="B566" s="442"/>
      <c r="C566" s="443"/>
      <c r="D566" s="428">
        <v>102.22</v>
      </c>
      <c r="E566" s="429"/>
    </row>
    <row r="567" spans="1:5" ht="13.5" thickBot="1">
      <c r="A567" s="441" t="s">
        <v>273</v>
      </c>
      <c r="B567" s="442"/>
      <c r="C567" s="443"/>
      <c r="D567" s="428">
        <v>112.31</v>
      </c>
      <c r="E567" s="429"/>
    </row>
    <row r="568" spans="1:5" ht="13.5" thickBot="1">
      <c r="A568" s="441" t="s">
        <v>274</v>
      </c>
      <c r="B568" s="442"/>
      <c r="C568" s="443"/>
      <c r="D568" s="428">
        <v>122.41</v>
      </c>
      <c r="E568" s="429"/>
    </row>
    <row r="569" spans="1:5" ht="13.5" thickBot="1">
      <c r="A569" s="441" t="s">
        <v>275</v>
      </c>
      <c r="B569" s="442"/>
      <c r="C569" s="443"/>
      <c r="D569" s="428">
        <v>129.98</v>
      </c>
      <c r="E569" s="429"/>
    </row>
    <row r="570" spans="1:5" ht="13.5" thickBot="1">
      <c r="A570" s="441" t="s">
        <v>276</v>
      </c>
      <c r="B570" s="442"/>
      <c r="C570" s="443"/>
      <c r="D570" s="428">
        <v>140.08</v>
      </c>
      <c r="E570" s="429"/>
    </row>
    <row r="571" spans="1:5" ht="13.5" thickBot="1">
      <c r="A571" s="441" t="s">
        <v>277</v>
      </c>
      <c r="B571" s="442"/>
      <c r="C571" s="443"/>
      <c r="D571" s="428">
        <v>150.17</v>
      </c>
      <c r="E571" s="429"/>
    </row>
    <row r="572" spans="1:5" ht="13.5" thickBot="1">
      <c r="A572" s="441" t="s">
        <v>278</v>
      </c>
      <c r="B572" s="442"/>
      <c r="C572" s="443"/>
      <c r="D572" s="428">
        <v>160.27</v>
      </c>
      <c r="E572" s="429"/>
    </row>
    <row r="573" spans="1:5" ht="13.5" thickBot="1">
      <c r="A573" s="441" t="s">
        <v>279</v>
      </c>
      <c r="B573" s="442"/>
      <c r="C573" s="443"/>
      <c r="D573" s="428">
        <v>170.36</v>
      </c>
      <c r="E573" s="429"/>
    </row>
    <row r="574" spans="1:5" ht="13.5" thickBot="1">
      <c r="A574" s="441" t="s">
        <v>280</v>
      </c>
      <c r="B574" s="442"/>
      <c r="C574" s="443"/>
      <c r="D574" s="428">
        <v>195.6</v>
      </c>
      <c r="E574" s="429"/>
    </row>
    <row r="575" spans="1:5" ht="13.5" thickBot="1">
      <c r="A575" s="441" t="s">
        <v>281</v>
      </c>
      <c r="B575" s="442"/>
      <c r="C575" s="443"/>
      <c r="D575" s="428">
        <v>220.84</v>
      </c>
      <c r="E575" s="429"/>
    </row>
    <row r="576" spans="1:5" ht="13.5" thickBot="1">
      <c r="A576" s="441" t="s">
        <v>282</v>
      </c>
      <c r="B576" s="442"/>
      <c r="C576" s="443"/>
      <c r="D576" s="428">
        <v>246.08</v>
      </c>
      <c r="E576" s="429"/>
    </row>
    <row r="577" spans="1:5" ht="13.5" thickBot="1">
      <c r="A577" s="441" t="s">
        <v>283</v>
      </c>
      <c r="B577" s="442"/>
      <c r="C577" s="443"/>
      <c r="D577" s="428">
        <v>271.32</v>
      </c>
      <c r="E577" s="429"/>
    </row>
    <row r="578" spans="1:5" ht="13.5" thickBot="1">
      <c r="A578" s="441" t="s">
        <v>284</v>
      </c>
      <c r="B578" s="442"/>
      <c r="C578" s="443"/>
      <c r="D578" s="428">
        <v>296.56</v>
      </c>
      <c r="E578" s="429"/>
    </row>
    <row r="579" spans="1:5" ht="13.5" thickBot="1">
      <c r="A579" s="441" t="s">
        <v>285</v>
      </c>
      <c r="B579" s="442"/>
      <c r="C579" s="443"/>
      <c r="D579" s="428">
        <v>321.8</v>
      </c>
      <c r="E579" s="429"/>
    </row>
    <row r="580" spans="1:5" ht="13.5" thickBot="1">
      <c r="A580" s="441" t="s">
        <v>305</v>
      </c>
      <c r="B580" s="442"/>
      <c r="C580" s="443"/>
      <c r="D580" s="428">
        <v>347.04</v>
      </c>
      <c r="E580" s="429"/>
    </row>
    <row r="581" spans="1:5" ht="13.5" thickBot="1">
      <c r="A581" s="441" t="s">
        <v>306</v>
      </c>
      <c r="B581" s="442"/>
      <c r="C581" s="443"/>
      <c r="D581" s="428">
        <v>372.28</v>
      </c>
      <c r="E581" s="429"/>
    </row>
    <row r="582" spans="1:5" ht="13.5" thickBot="1">
      <c r="A582" s="441" t="s">
        <v>307</v>
      </c>
      <c r="B582" s="442"/>
      <c r="C582" s="443"/>
      <c r="D582" s="428">
        <v>397.52</v>
      </c>
      <c r="E582" s="429"/>
    </row>
    <row r="583" spans="1:5" ht="13.5" thickBot="1">
      <c r="A583" s="441" t="s">
        <v>308</v>
      </c>
      <c r="B583" s="442"/>
      <c r="C583" s="443"/>
      <c r="D583" s="428">
        <v>422.76</v>
      </c>
      <c r="E583" s="429"/>
    </row>
    <row r="584" spans="1:5" ht="13.5" thickBot="1">
      <c r="A584" s="441" t="s">
        <v>309</v>
      </c>
      <c r="B584" s="442"/>
      <c r="C584" s="443"/>
      <c r="D584" s="428">
        <v>448</v>
      </c>
      <c r="E584" s="429"/>
    </row>
    <row r="585" spans="1:5" ht="13.5" thickBot="1">
      <c r="A585" s="441" t="s">
        <v>310</v>
      </c>
      <c r="B585" s="442"/>
      <c r="C585" s="443"/>
      <c r="D585" s="428">
        <v>473.24</v>
      </c>
      <c r="E585" s="429"/>
    </row>
    <row r="586" spans="1:5" ht="13.5" thickBot="1">
      <c r="A586" s="441" t="s">
        <v>311</v>
      </c>
      <c r="B586" s="442"/>
      <c r="C586" s="443"/>
      <c r="D586" s="428">
        <v>498.47</v>
      </c>
      <c r="E586" s="429"/>
    </row>
    <row r="587" spans="1:5" ht="13.5" thickBot="1">
      <c r="A587" s="441" t="s">
        <v>312</v>
      </c>
      <c r="B587" s="442"/>
      <c r="C587" s="443"/>
      <c r="D587" s="428">
        <v>523.71</v>
      </c>
      <c r="E587" s="429"/>
    </row>
    <row r="588" spans="1:5" ht="13.5" thickBot="1">
      <c r="A588" s="441" t="s">
        <v>313</v>
      </c>
      <c r="B588" s="442"/>
      <c r="C588" s="443"/>
      <c r="D588" s="428">
        <v>548.95</v>
      </c>
      <c r="E588" s="429"/>
    </row>
    <row r="589" spans="1:5" ht="13.5" thickBot="1">
      <c r="A589" s="441" t="s">
        <v>314</v>
      </c>
      <c r="B589" s="442"/>
      <c r="C589" s="443"/>
      <c r="D589" s="428">
        <v>574.19</v>
      </c>
      <c r="E589" s="429"/>
    </row>
    <row r="590" spans="1:5" ht="13.5" thickBot="1">
      <c r="A590" s="441" t="s">
        <v>315</v>
      </c>
      <c r="B590" s="442"/>
      <c r="C590" s="443"/>
      <c r="D590" s="428">
        <v>599.43</v>
      </c>
      <c r="E590" s="429"/>
    </row>
    <row r="591" spans="1:5" ht="13.5" thickBot="1">
      <c r="A591" s="441" t="s">
        <v>316</v>
      </c>
      <c r="B591" s="442"/>
      <c r="C591" s="443"/>
      <c r="D591" s="428">
        <v>624.67</v>
      </c>
      <c r="E591" s="429"/>
    </row>
    <row r="592" spans="1:5" ht="13.5" thickBot="1">
      <c r="A592" s="441" t="s">
        <v>317</v>
      </c>
      <c r="B592" s="442"/>
      <c r="C592" s="443"/>
      <c r="D592" s="428">
        <v>649.91</v>
      </c>
      <c r="E592" s="429"/>
    </row>
    <row r="593" spans="1:5" ht="13.5" thickBot="1">
      <c r="A593" s="441" t="s">
        <v>318</v>
      </c>
      <c r="B593" s="442"/>
      <c r="C593" s="443"/>
      <c r="D593" s="428">
        <v>675.15</v>
      </c>
      <c r="E593" s="429"/>
    </row>
    <row r="594" spans="1:5" ht="13.5" thickBot="1">
      <c r="A594" s="387"/>
      <c r="B594" s="388"/>
      <c r="C594" s="388"/>
      <c r="D594" s="388"/>
      <c r="E594" s="389"/>
    </row>
    <row r="595" spans="1:5" ht="12.75">
      <c r="A595" s="430"/>
      <c r="B595" s="431"/>
      <c r="C595" s="431"/>
      <c r="D595" s="431"/>
      <c r="E595" s="432"/>
    </row>
    <row r="596" spans="1:5" ht="13.5" thickBot="1">
      <c r="A596" s="433"/>
      <c r="B596" s="434"/>
      <c r="C596" s="434"/>
      <c r="D596" s="434"/>
      <c r="E596" s="435"/>
    </row>
    <row r="597" spans="1:5" ht="13.5" thickBot="1">
      <c r="A597" s="387"/>
      <c r="B597" s="388"/>
      <c r="C597" s="388"/>
      <c r="D597" s="388"/>
      <c r="E597" s="389"/>
    </row>
    <row r="598" spans="1:5" ht="13.5" thickBot="1">
      <c r="A598" s="436" t="s">
        <v>319</v>
      </c>
      <c r="B598" s="436"/>
      <c r="C598" s="436"/>
      <c r="D598" s="436"/>
      <c r="E598" s="437"/>
    </row>
    <row r="599" spans="1:5" ht="12.75">
      <c r="A599" s="430"/>
      <c r="B599" s="431"/>
      <c r="C599" s="431"/>
      <c r="D599" s="431"/>
      <c r="E599" s="432"/>
    </row>
    <row r="600" spans="1:5" ht="12.75">
      <c r="A600" s="438"/>
      <c r="B600" s="439"/>
      <c r="C600" s="439"/>
      <c r="D600" s="439"/>
      <c r="E600" s="440"/>
    </row>
    <row r="601" spans="1:5" ht="12.75">
      <c r="A601" s="438"/>
      <c r="B601" s="439"/>
      <c r="C601" s="439"/>
      <c r="D601" s="439"/>
      <c r="E601" s="440"/>
    </row>
    <row r="602" spans="1:5" ht="12.75">
      <c r="A602" s="438"/>
      <c r="B602" s="439"/>
      <c r="C602" s="439"/>
      <c r="D602" s="439"/>
      <c r="E602" s="440"/>
    </row>
    <row r="603" spans="1:5" ht="12.75">
      <c r="A603" s="438"/>
      <c r="B603" s="439"/>
      <c r="C603" s="439"/>
      <c r="D603" s="439"/>
      <c r="E603" s="440"/>
    </row>
    <row r="604" spans="1:5" ht="12.75">
      <c r="A604" s="438"/>
      <c r="B604" s="439"/>
      <c r="C604" s="439"/>
      <c r="D604" s="439"/>
      <c r="E604" s="440"/>
    </row>
    <row r="605" spans="1:5" ht="12.75">
      <c r="A605" s="438"/>
      <c r="B605" s="439"/>
      <c r="C605" s="439"/>
      <c r="D605" s="439"/>
      <c r="E605" s="440"/>
    </row>
    <row r="606" spans="1:5" ht="12.75">
      <c r="A606" s="438"/>
      <c r="B606" s="439"/>
      <c r="C606" s="439"/>
      <c r="D606" s="439"/>
      <c r="E606" s="440"/>
    </row>
    <row r="607" spans="1:5" ht="12.75">
      <c r="A607" s="438"/>
      <c r="B607" s="439"/>
      <c r="C607" s="439"/>
      <c r="D607" s="439"/>
      <c r="E607" s="440"/>
    </row>
    <row r="608" spans="1:5" ht="12.75">
      <c r="A608" s="438"/>
      <c r="B608" s="439"/>
      <c r="C608" s="439"/>
      <c r="D608" s="439"/>
      <c r="E608" s="440"/>
    </row>
    <row r="609" spans="1:5" ht="12.75">
      <c r="A609" s="438"/>
      <c r="B609" s="439"/>
      <c r="C609" s="439"/>
      <c r="D609" s="439"/>
      <c r="E609" s="440"/>
    </row>
    <row r="610" spans="1:5" ht="12.75">
      <c r="A610" s="438"/>
      <c r="B610" s="439"/>
      <c r="C610" s="439"/>
      <c r="D610" s="439"/>
      <c r="E610" s="440"/>
    </row>
    <row r="611" spans="1:5" ht="12.75">
      <c r="A611" s="438"/>
      <c r="B611" s="439"/>
      <c r="C611" s="439"/>
      <c r="D611" s="439"/>
      <c r="E611" s="440"/>
    </row>
    <row r="612" spans="1:5" ht="13.5" thickBot="1">
      <c r="A612" s="433"/>
      <c r="B612" s="434"/>
      <c r="C612" s="434"/>
      <c r="D612" s="434"/>
      <c r="E612" s="435"/>
    </row>
    <row r="613" spans="1:5" ht="13.5" thickBot="1">
      <c r="A613" s="387"/>
      <c r="B613" s="388"/>
      <c r="C613" s="388"/>
      <c r="D613" s="388"/>
      <c r="E613" s="389"/>
    </row>
    <row r="614" spans="1:5" ht="18.75" thickBot="1">
      <c r="A614" s="368" t="s">
        <v>320</v>
      </c>
      <c r="B614" s="369"/>
      <c r="C614" s="369"/>
      <c r="D614" s="369"/>
      <c r="E614" s="370"/>
    </row>
    <row r="615" spans="1:5" ht="13.5" thickBot="1">
      <c r="A615" s="371" t="s">
        <v>321</v>
      </c>
      <c r="B615" s="372"/>
      <c r="C615" s="372"/>
      <c r="D615" s="372"/>
      <c r="E615" s="373"/>
    </row>
    <row r="616" spans="1:5" ht="13.5" thickBot="1">
      <c r="A616" s="10" t="s">
        <v>100</v>
      </c>
      <c r="B616" s="55" t="s">
        <v>101</v>
      </c>
      <c r="C616" s="33"/>
      <c r="D616" s="33" t="s">
        <v>102</v>
      </c>
      <c r="E616" s="56" t="s">
        <v>103</v>
      </c>
    </row>
    <row r="617" spans="1:5" ht="13.5" thickBot="1">
      <c r="A617" s="57" t="s">
        <v>104</v>
      </c>
      <c r="B617" s="356" t="s">
        <v>116</v>
      </c>
      <c r="C617" s="357"/>
      <c r="D617" s="58" t="s">
        <v>322</v>
      </c>
      <c r="E617" s="59">
        <v>111.26</v>
      </c>
    </row>
    <row r="618" spans="1:5" ht="13.5" thickBot="1">
      <c r="A618" s="57" t="s">
        <v>153</v>
      </c>
      <c r="B618" s="356"/>
      <c r="C618" s="357"/>
      <c r="D618" s="58" t="s">
        <v>154</v>
      </c>
      <c r="E618" s="59">
        <v>3.61</v>
      </c>
    </row>
    <row r="619" spans="1:5" ht="13.5" thickBot="1">
      <c r="A619" s="57"/>
      <c r="B619" s="356"/>
      <c r="C619" s="357"/>
      <c r="D619" s="60" t="s">
        <v>155</v>
      </c>
      <c r="E619" s="61">
        <f>SUM(E617:E618)</f>
        <v>114.87</v>
      </c>
    </row>
    <row r="620" spans="1:5" ht="13.5" thickBot="1">
      <c r="A620" s="356"/>
      <c r="B620" s="358"/>
      <c r="C620" s="358"/>
      <c r="D620" s="358"/>
      <c r="E620" s="357"/>
    </row>
    <row r="621" spans="1:5" ht="13.5" thickBot="1">
      <c r="A621" s="62" t="s">
        <v>323</v>
      </c>
      <c r="B621" s="387" t="s">
        <v>382</v>
      </c>
      <c r="C621" s="388"/>
      <c r="D621" s="388"/>
      <c r="E621" s="389"/>
    </row>
    <row r="622" spans="1:5" ht="13.5" thickBot="1">
      <c r="A622" s="356"/>
      <c r="B622" s="358"/>
      <c r="C622" s="358"/>
      <c r="D622" s="358"/>
      <c r="E622" s="357"/>
    </row>
    <row r="623" spans="1:5" ht="13.5" thickBot="1">
      <c r="A623" s="57"/>
      <c r="B623" s="356"/>
      <c r="C623" s="357"/>
      <c r="D623" s="58" t="s">
        <v>145</v>
      </c>
      <c r="E623" s="59">
        <f>E619*10%</f>
        <v>11.487000000000002</v>
      </c>
    </row>
    <row r="624" spans="1:5" ht="13.5" thickBot="1">
      <c r="A624" s="57"/>
      <c r="B624" s="356"/>
      <c r="C624" s="357"/>
      <c r="D624" s="58" t="s">
        <v>160</v>
      </c>
      <c r="E624" s="59">
        <v>6.65</v>
      </c>
    </row>
    <row r="625" spans="1:5" ht="13.5" thickBot="1">
      <c r="A625" s="78"/>
      <c r="B625" s="356"/>
      <c r="C625" s="357"/>
      <c r="D625" s="89" t="s">
        <v>155</v>
      </c>
      <c r="E625" s="61">
        <v>18.42</v>
      </c>
    </row>
    <row r="626" spans="1:5" ht="13.5" thickBot="1">
      <c r="A626" s="356"/>
      <c r="B626" s="358"/>
      <c r="C626" s="358"/>
      <c r="D626" s="358"/>
      <c r="E626" s="357"/>
    </row>
    <row r="627" spans="1:5" ht="13.5" thickBot="1">
      <c r="A627" s="57" t="s">
        <v>104</v>
      </c>
      <c r="B627" s="356" t="s">
        <v>324</v>
      </c>
      <c r="C627" s="357"/>
      <c r="D627" s="58" t="s">
        <v>325</v>
      </c>
      <c r="E627" s="59">
        <v>55.69</v>
      </c>
    </row>
    <row r="628" spans="1:5" ht="13.5" thickBot="1">
      <c r="A628" s="57" t="s">
        <v>153</v>
      </c>
      <c r="B628" s="356"/>
      <c r="C628" s="357"/>
      <c r="D628" s="58" t="s">
        <v>154</v>
      </c>
      <c r="E628" s="59">
        <v>3.61</v>
      </c>
    </row>
    <row r="629" spans="1:5" ht="13.5" thickBot="1">
      <c r="A629" s="57"/>
      <c r="B629" s="356"/>
      <c r="C629" s="357"/>
      <c r="D629" s="60" t="s">
        <v>155</v>
      </c>
      <c r="E629" s="61">
        <f>SUM(E627:E628)</f>
        <v>59.3</v>
      </c>
    </row>
    <row r="630" spans="1:5" ht="13.5" thickBot="1">
      <c r="A630" s="356"/>
      <c r="B630" s="358"/>
      <c r="C630" s="358"/>
      <c r="D630" s="358"/>
      <c r="E630" s="357"/>
    </row>
    <row r="631" spans="1:5" ht="13.5" thickBot="1">
      <c r="A631" s="62" t="s">
        <v>323</v>
      </c>
      <c r="B631" s="387" t="s">
        <v>383</v>
      </c>
      <c r="C631" s="388"/>
      <c r="D631" s="388"/>
      <c r="E631" s="389"/>
    </row>
    <row r="632" spans="1:5" ht="13.5" thickBot="1">
      <c r="A632" s="356"/>
      <c r="B632" s="358"/>
      <c r="C632" s="358"/>
      <c r="D632" s="358"/>
      <c r="E632" s="357"/>
    </row>
    <row r="633" spans="1:5" ht="13.5" thickBot="1">
      <c r="A633" s="57"/>
      <c r="B633" s="356"/>
      <c r="C633" s="357"/>
      <c r="D633" s="58" t="s">
        <v>145</v>
      </c>
      <c r="E633" s="59">
        <f>E629*10%</f>
        <v>5.93</v>
      </c>
    </row>
    <row r="634" spans="1:5" ht="13.5" thickBot="1">
      <c r="A634" s="63"/>
      <c r="B634" s="356"/>
      <c r="C634" s="357"/>
      <c r="D634" s="58" t="s">
        <v>160</v>
      </c>
      <c r="E634" s="59">
        <v>6.93</v>
      </c>
    </row>
    <row r="635" spans="1:5" ht="13.5" thickBot="1">
      <c r="A635" s="63"/>
      <c r="B635" s="356"/>
      <c r="C635" s="357"/>
      <c r="D635" s="60" t="s">
        <v>155</v>
      </c>
      <c r="E635" s="61">
        <v>12.86</v>
      </c>
    </row>
    <row r="636" spans="1:5" ht="13.5" thickBot="1">
      <c r="A636" s="356"/>
      <c r="B636" s="358"/>
      <c r="C636" s="358"/>
      <c r="D636" s="358"/>
      <c r="E636" s="357"/>
    </row>
    <row r="637" spans="1:5" ht="13.5" thickBot="1">
      <c r="A637" s="57"/>
      <c r="B637" s="356"/>
      <c r="C637" s="357"/>
      <c r="D637" s="60" t="s">
        <v>144</v>
      </c>
      <c r="E637" s="61">
        <v>205.46</v>
      </c>
    </row>
    <row r="638" spans="1:5" ht="13.5" thickBot="1">
      <c r="A638" s="356"/>
      <c r="B638" s="358"/>
      <c r="C638" s="358"/>
      <c r="D638" s="358"/>
      <c r="E638" s="357"/>
    </row>
    <row r="639" spans="1:5" ht="13.5" thickBot="1">
      <c r="A639" s="57" t="s">
        <v>326</v>
      </c>
      <c r="B639" s="356"/>
      <c r="C639" s="357"/>
      <c r="D639" s="58" t="s">
        <v>327</v>
      </c>
      <c r="E639" s="59">
        <v>10.44</v>
      </c>
    </row>
    <row r="640" spans="1:5" ht="13.5" thickBot="1">
      <c r="A640" s="57" t="s">
        <v>153</v>
      </c>
      <c r="B640" s="356"/>
      <c r="C640" s="357"/>
      <c r="D640" s="58" t="s">
        <v>154</v>
      </c>
      <c r="E640" s="59">
        <v>3.61</v>
      </c>
    </row>
    <row r="641" spans="1:5" ht="13.5" thickBot="1">
      <c r="A641" s="57"/>
      <c r="B641" s="356"/>
      <c r="C641" s="357"/>
      <c r="D641" s="60" t="s">
        <v>155</v>
      </c>
      <c r="E641" s="61">
        <f>SUM(E639:E640)</f>
        <v>14.049999999999999</v>
      </c>
    </row>
    <row r="642" spans="1:5" ht="13.5" thickBot="1">
      <c r="A642" s="356"/>
      <c r="B642" s="358"/>
      <c r="C642" s="358"/>
      <c r="D642" s="358"/>
      <c r="E642" s="357"/>
    </row>
    <row r="643" spans="1:5" ht="13.5" thickBot="1">
      <c r="A643" s="62" t="s">
        <v>323</v>
      </c>
      <c r="B643" s="387" t="s">
        <v>384</v>
      </c>
      <c r="C643" s="388"/>
      <c r="D643" s="388"/>
      <c r="E643" s="389"/>
    </row>
    <row r="644" spans="1:5" ht="13.5" thickBot="1">
      <c r="A644" s="356"/>
      <c r="B644" s="358"/>
      <c r="C644" s="358"/>
      <c r="D644" s="358"/>
      <c r="E644" s="357"/>
    </row>
    <row r="645" spans="1:5" ht="13.5" thickBot="1">
      <c r="A645" s="57"/>
      <c r="B645" s="356"/>
      <c r="C645" s="357"/>
      <c r="D645" s="58" t="s">
        <v>145</v>
      </c>
      <c r="E645" s="59">
        <v>1.41</v>
      </c>
    </row>
    <row r="646" spans="1:5" ht="13.5" thickBot="1">
      <c r="A646" s="356"/>
      <c r="B646" s="358"/>
      <c r="C646" s="358"/>
      <c r="D646" s="358"/>
      <c r="E646" s="357"/>
    </row>
    <row r="647" spans="1:5" ht="13.5" thickBot="1">
      <c r="A647" s="57"/>
      <c r="B647" s="356"/>
      <c r="C647" s="357"/>
      <c r="D647" s="60" t="s">
        <v>144</v>
      </c>
      <c r="E647" s="61">
        <v>220.86</v>
      </c>
    </row>
    <row r="648" spans="1:5" ht="13.5" thickBot="1">
      <c r="A648" s="356"/>
      <c r="B648" s="358"/>
      <c r="C648" s="358"/>
      <c r="D648" s="358"/>
      <c r="E648" s="357"/>
    </row>
    <row r="649" spans="1:5" ht="13.5" thickBot="1">
      <c r="A649" s="57" t="s">
        <v>328</v>
      </c>
      <c r="B649" s="356"/>
      <c r="C649" s="357"/>
      <c r="D649" s="58" t="s">
        <v>329</v>
      </c>
      <c r="E649" s="59">
        <v>13.92</v>
      </c>
    </row>
    <row r="650" spans="1:5" ht="13.5" thickBot="1">
      <c r="A650" s="57"/>
      <c r="B650" s="356"/>
      <c r="C650" s="357"/>
      <c r="D650" s="58" t="s">
        <v>330</v>
      </c>
      <c r="E650" s="59">
        <v>10</v>
      </c>
    </row>
    <row r="651" spans="1:5" ht="13.5" thickBot="1">
      <c r="A651" s="356"/>
      <c r="B651" s="358"/>
      <c r="C651" s="358"/>
      <c r="D651" s="358"/>
      <c r="E651" s="357"/>
    </row>
    <row r="652" spans="1:5" ht="13.5" thickBot="1">
      <c r="A652" s="371" t="s">
        <v>331</v>
      </c>
      <c r="B652" s="372"/>
      <c r="C652" s="372"/>
      <c r="D652" s="372"/>
      <c r="E652" s="373"/>
    </row>
    <row r="653" spans="1:5" ht="13.5" thickBot="1">
      <c r="A653" s="10" t="s">
        <v>100</v>
      </c>
      <c r="B653" s="351" t="s">
        <v>101</v>
      </c>
      <c r="C653" s="353"/>
      <c r="D653" s="11" t="s">
        <v>102</v>
      </c>
      <c r="E653" s="56" t="s">
        <v>103</v>
      </c>
    </row>
    <row r="654" spans="1:5" ht="13.5" thickBot="1">
      <c r="A654" s="4" t="s">
        <v>104</v>
      </c>
      <c r="B654" s="354" t="s">
        <v>107</v>
      </c>
      <c r="C654" s="355"/>
      <c r="D654" s="66" t="s">
        <v>322</v>
      </c>
      <c r="E654" s="67">
        <v>335.37</v>
      </c>
    </row>
    <row r="655" spans="1:5" ht="13.5" thickBot="1">
      <c r="A655" s="4" t="s">
        <v>153</v>
      </c>
      <c r="B655" s="354"/>
      <c r="C655" s="355"/>
      <c r="D655" s="66" t="s">
        <v>154</v>
      </c>
      <c r="E655" s="67">
        <v>3.61</v>
      </c>
    </row>
    <row r="656" spans="1:5" ht="13.5" thickBot="1">
      <c r="A656" s="4"/>
      <c r="B656" s="354"/>
      <c r="C656" s="355"/>
      <c r="D656" s="13" t="s">
        <v>155</v>
      </c>
      <c r="E656" s="61">
        <f>SUM(E654:E655)</f>
        <v>338.98</v>
      </c>
    </row>
    <row r="657" spans="1:5" ht="13.5" thickBot="1">
      <c r="A657" s="354"/>
      <c r="B657" s="374"/>
      <c r="C657" s="374"/>
      <c r="D657" s="374"/>
      <c r="E657" s="355"/>
    </row>
    <row r="658" spans="1:5" ht="13.5" thickBot="1">
      <c r="A658" s="69" t="s">
        <v>323</v>
      </c>
      <c r="B658" s="378" t="s">
        <v>385</v>
      </c>
      <c r="C658" s="379"/>
      <c r="D658" s="379"/>
      <c r="E658" s="380"/>
    </row>
    <row r="659" spans="1:5" ht="13.5" thickBot="1">
      <c r="A659" s="354"/>
      <c r="B659" s="374"/>
      <c r="C659" s="374"/>
      <c r="D659" s="374"/>
      <c r="E659" s="355"/>
    </row>
    <row r="660" spans="1:5" ht="13.5" thickBot="1">
      <c r="A660" s="4"/>
      <c r="B660" s="354"/>
      <c r="C660" s="355"/>
      <c r="D660" s="66" t="s">
        <v>145</v>
      </c>
      <c r="E660" s="67">
        <f>E656*10%</f>
        <v>33.898</v>
      </c>
    </row>
    <row r="661" spans="1:5" ht="13.5" thickBot="1">
      <c r="A661" s="4"/>
      <c r="B661" s="354"/>
      <c r="C661" s="355"/>
      <c r="D661" s="66" t="s">
        <v>160</v>
      </c>
      <c r="E661" s="67">
        <v>6.93</v>
      </c>
    </row>
    <row r="662" spans="1:5" ht="13.5" thickBot="1">
      <c r="A662" s="50"/>
      <c r="B662" s="354"/>
      <c r="C662" s="355"/>
      <c r="D662" s="104" t="s">
        <v>155</v>
      </c>
      <c r="E662" s="105">
        <v>40.83</v>
      </c>
    </row>
    <row r="663" spans="1:5" ht="13.5" thickBot="1">
      <c r="A663" s="354"/>
      <c r="B663" s="374"/>
      <c r="C663" s="374"/>
      <c r="D663" s="374"/>
      <c r="E663" s="355"/>
    </row>
    <row r="664" spans="1:5" ht="13.5" thickBot="1">
      <c r="A664" s="4" t="s">
        <v>104</v>
      </c>
      <c r="B664" s="354" t="s">
        <v>324</v>
      </c>
      <c r="C664" s="355"/>
      <c r="D664" s="66" t="s">
        <v>325</v>
      </c>
      <c r="E664" s="67">
        <v>55.69</v>
      </c>
    </row>
    <row r="665" spans="1:5" ht="13.5" thickBot="1">
      <c r="A665" s="4" t="s">
        <v>153</v>
      </c>
      <c r="B665" s="354"/>
      <c r="C665" s="355"/>
      <c r="D665" s="66" t="s">
        <v>154</v>
      </c>
      <c r="E665" s="67">
        <v>3.61</v>
      </c>
    </row>
    <row r="666" spans="1:5" ht="13.5" thickBot="1">
      <c r="A666" s="20"/>
      <c r="B666" s="354"/>
      <c r="C666" s="355"/>
      <c r="D666" s="13" t="s">
        <v>144</v>
      </c>
      <c r="E666" s="61">
        <f>SUM(E664:E665)</f>
        <v>59.3</v>
      </c>
    </row>
    <row r="667" spans="1:5" ht="13.5" thickBot="1">
      <c r="A667" s="365"/>
      <c r="B667" s="366"/>
      <c r="C667" s="366"/>
      <c r="D667" s="366"/>
      <c r="E667" s="367"/>
    </row>
    <row r="668" spans="1:5" ht="13.5" thickBot="1">
      <c r="A668" s="70" t="s">
        <v>323</v>
      </c>
      <c r="B668" s="378" t="s">
        <v>383</v>
      </c>
      <c r="C668" s="379"/>
      <c r="D668" s="379"/>
      <c r="E668" s="380"/>
    </row>
    <row r="669" spans="1:5" ht="13.5" thickBot="1">
      <c r="A669" s="365"/>
      <c r="B669" s="374"/>
      <c r="C669" s="374"/>
      <c r="D669" s="374"/>
      <c r="E669" s="355"/>
    </row>
    <row r="670" spans="1:5" ht="13.5" thickBot="1">
      <c r="A670" s="4"/>
      <c r="B670" s="354"/>
      <c r="C670" s="355"/>
      <c r="D670" s="66" t="s">
        <v>145</v>
      </c>
      <c r="E670" s="67">
        <f>E666*10%</f>
        <v>5.93</v>
      </c>
    </row>
    <row r="671" spans="1:5" ht="13.5" thickBot="1">
      <c r="A671" s="4"/>
      <c r="B671" s="354"/>
      <c r="C671" s="355"/>
      <c r="D671" s="66" t="s">
        <v>160</v>
      </c>
      <c r="E671" s="67">
        <v>6.93</v>
      </c>
    </row>
    <row r="672" spans="1:5" ht="13.5" thickBot="1">
      <c r="A672" s="4"/>
      <c r="B672" s="354"/>
      <c r="C672" s="355"/>
      <c r="D672" s="13" t="s">
        <v>155</v>
      </c>
      <c r="E672" s="61">
        <v>12.86</v>
      </c>
    </row>
    <row r="673" spans="1:5" ht="13.5" thickBot="1">
      <c r="A673" s="354"/>
      <c r="B673" s="374"/>
      <c r="C673" s="374"/>
      <c r="D673" s="374"/>
      <c r="E673" s="355"/>
    </row>
    <row r="674" spans="1:5" ht="13.5" thickBot="1">
      <c r="A674" s="71"/>
      <c r="B674" s="72"/>
      <c r="C674" s="68"/>
      <c r="D674" s="73" t="s">
        <v>155</v>
      </c>
      <c r="E674" s="61">
        <f>E656+E660+E661+E666+E670+E671</f>
        <v>451.9680000000001</v>
      </c>
    </row>
    <row r="675" spans="1:5" ht="13.5" thickBot="1">
      <c r="A675" s="425"/>
      <c r="B675" s="426"/>
      <c r="C675" s="426"/>
      <c r="D675" s="426"/>
      <c r="E675" s="427"/>
    </row>
    <row r="676" spans="1:5" ht="13.5" thickBot="1">
      <c r="A676" s="4" t="s">
        <v>326</v>
      </c>
      <c r="B676" s="354"/>
      <c r="C676" s="355"/>
      <c r="D676" s="66" t="s">
        <v>327</v>
      </c>
      <c r="E676" s="67">
        <v>10.44</v>
      </c>
    </row>
    <row r="677" spans="1:5" ht="13.5" thickBot="1">
      <c r="A677" s="4" t="s">
        <v>153</v>
      </c>
      <c r="B677" s="354"/>
      <c r="C677" s="355"/>
      <c r="D677" s="66" t="s">
        <v>154</v>
      </c>
      <c r="E677" s="67">
        <v>3.61</v>
      </c>
    </row>
    <row r="678" spans="1:5" ht="13.5" thickBot="1">
      <c r="A678" s="4"/>
      <c r="B678" s="354"/>
      <c r="C678" s="355"/>
      <c r="D678" s="13" t="s">
        <v>155</v>
      </c>
      <c r="E678" s="61">
        <f>SUM(E676:E677)</f>
        <v>14.049999999999999</v>
      </c>
    </row>
    <row r="679" spans="1:5" ht="13.5" thickBot="1">
      <c r="A679" s="354"/>
      <c r="B679" s="374"/>
      <c r="C679" s="374"/>
      <c r="D679" s="374"/>
      <c r="E679" s="355"/>
    </row>
    <row r="680" spans="1:5" ht="13.5" thickBot="1">
      <c r="A680" s="69" t="s">
        <v>323</v>
      </c>
      <c r="B680" s="378" t="s">
        <v>386</v>
      </c>
      <c r="C680" s="379"/>
      <c r="D680" s="379"/>
      <c r="E680" s="380"/>
    </row>
    <row r="681" spans="1:5" ht="13.5" thickBot="1">
      <c r="A681" s="354"/>
      <c r="B681" s="374"/>
      <c r="C681" s="374"/>
      <c r="D681" s="374"/>
      <c r="E681" s="355"/>
    </row>
    <row r="682" spans="1:5" ht="13.5" thickBot="1">
      <c r="A682" s="71"/>
      <c r="B682" s="72"/>
      <c r="C682" s="68"/>
      <c r="D682" s="74" t="s">
        <v>145</v>
      </c>
      <c r="E682" s="67">
        <f>E678*10%</f>
        <v>1.405</v>
      </c>
    </row>
    <row r="683" spans="1:5" ht="13.5" thickBot="1">
      <c r="A683" s="354"/>
      <c r="B683" s="374"/>
      <c r="C683" s="374"/>
      <c r="D683" s="374"/>
      <c r="E683" s="355"/>
    </row>
    <row r="684" spans="1:5" ht="13.5" thickBot="1">
      <c r="A684" s="75"/>
      <c r="B684" s="354"/>
      <c r="C684" s="355"/>
      <c r="D684" s="13" t="s">
        <v>144</v>
      </c>
      <c r="E684" s="61">
        <f>E674+E678+E682</f>
        <v>467.42300000000006</v>
      </c>
    </row>
    <row r="685" spans="1:5" ht="13.5" thickBot="1">
      <c r="A685" s="354"/>
      <c r="B685" s="374"/>
      <c r="C685" s="374"/>
      <c r="D685" s="374"/>
      <c r="E685" s="355"/>
    </row>
    <row r="686" spans="1:5" ht="13.5" thickBot="1">
      <c r="A686" s="4" t="s">
        <v>328</v>
      </c>
      <c r="B686" s="354"/>
      <c r="C686" s="355"/>
      <c r="D686" s="66" t="s">
        <v>332</v>
      </c>
      <c r="E686" s="67">
        <v>55.64</v>
      </c>
    </row>
    <row r="687" spans="1:5" ht="13.5" thickBot="1">
      <c r="A687" s="75"/>
      <c r="B687" s="354"/>
      <c r="C687" s="355"/>
      <c r="D687" s="66" t="s">
        <v>330</v>
      </c>
      <c r="E687" s="67">
        <v>10</v>
      </c>
    </row>
    <row r="688" spans="1:5" ht="13.5" thickBot="1">
      <c r="A688" s="75"/>
      <c r="B688" s="354"/>
      <c r="C688" s="355"/>
      <c r="D688" s="66" t="s">
        <v>333</v>
      </c>
      <c r="E688" s="67"/>
    </row>
    <row r="689" spans="1:5" ht="13.5" thickBot="1">
      <c r="A689" s="354"/>
      <c r="B689" s="374"/>
      <c r="C689" s="374"/>
      <c r="D689" s="374"/>
      <c r="E689" s="355"/>
    </row>
    <row r="690" spans="1:5" ht="13.5" thickBot="1">
      <c r="A690" s="371" t="s">
        <v>334</v>
      </c>
      <c r="B690" s="424"/>
      <c r="C690" s="424"/>
      <c r="D690" s="372"/>
      <c r="E690" s="373"/>
    </row>
    <row r="691" spans="1:5" ht="13.5" thickBot="1">
      <c r="A691" s="77" t="s">
        <v>100</v>
      </c>
      <c r="B691" s="419" t="s">
        <v>101</v>
      </c>
      <c r="C691" s="420"/>
      <c r="D691" s="11" t="s">
        <v>102</v>
      </c>
      <c r="E691" s="56" t="s">
        <v>103</v>
      </c>
    </row>
    <row r="692" spans="1:5" ht="13.5" thickBot="1">
      <c r="A692" s="78" t="s">
        <v>104</v>
      </c>
      <c r="B692" s="356" t="s">
        <v>335</v>
      </c>
      <c r="C692" s="357"/>
      <c r="D692" s="58" t="s">
        <v>336</v>
      </c>
      <c r="E692" s="59">
        <v>55.64</v>
      </c>
    </row>
    <row r="693" spans="1:5" ht="13.5" thickBot="1">
      <c r="A693" s="78" t="s">
        <v>153</v>
      </c>
      <c r="B693" s="390"/>
      <c r="C693" s="391"/>
      <c r="D693" s="58" t="s">
        <v>154</v>
      </c>
      <c r="E693" s="59">
        <v>3.61</v>
      </c>
    </row>
    <row r="694" spans="1:5" ht="13.5" thickBot="1">
      <c r="A694" s="78"/>
      <c r="B694" s="390"/>
      <c r="C694" s="391"/>
      <c r="D694" s="60" t="s">
        <v>155</v>
      </c>
      <c r="E694" s="61">
        <v>59.25</v>
      </c>
    </row>
    <row r="695" spans="1:5" ht="13.5" thickBot="1">
      <c r="A695" s="356"/>
      <c r="B695" s="358"/>
      <c r="C695" s="358"/>
      <c r="D695" s="358"/>
      <c r="E695" s="357"/>
    </row>
    <row r="696" spans="1:5" ht="13.5" thickBot="1">
      <c r="A696" s="62" t="s">
        <v>323</v>
      </c>
      <c r="B696" s="387" t="s">
        <v>387</v>
      </c>
      <c r="C696" s="388"/>
      <c r="D696" s="388"/>
      <c r="E696" s="389"/>
    </row>
    <row r="697" spans="1:5" ht="13.5" thickBot="1">
      <c r="A697" s="356"/>
      <c r="B697" s="358"/>
      <c r="C697" s="358"/>
      <c r="D697" s="358"/>
      <c r="E697" s="357"/>
    </row>
    <row r="698" spans="1:5" ht="13.5" thickBot="1">
      <c r="A698" s="78"/>
      <c r="B698" s="390"/>
      <c r="C698" s="391"/>
      <c r="D698" s="58" t="s">
        <v>145</v>
      </c>
      <c r="E698" s="59">
        <v>5.93</v>
      </c>
    </row>
    <row r="699" spans="1:5" ht="13.5" thickBot="1">
      <c r="A699" s="78"/>
      <c r="B699" s="390"/>
      <c r="C699" s="391"/>
      <c r="D699" s="58" t="s">
        <v>160</v>
      </c>
      <c r="E699" s="59">
        <v>6.93</v>
      </c>
    </row>
    <row r="700" spans="1:5" ht="13.5" thickBot="1">
      <c r="A700" s="78"/>
      <c r="B700" s="390"/>
      <c r="C700" s="391"/>
      <c r="D700" s="60" t="s">
        <v>155</v>
      </c>
      <c r="E700" s="61">
        <v>12.86</v>
      </c>
    </row>
    <row r="701" spans="1:5" ht="13.5" thickBot="1">
      <c r="A701" s="356"/>
      <c r="B701" s="358"/>
      <c r="C701" s="358"/>
      <c r="D701" s="358"/>
      <c r="E701" s="357"/>
    </row>
    <row r="702" spans="1:5" ht="13.5" thickBot="1">
      <c r="A702" s="78"/>
      <c r="B702" s="356"/>
      <c r="C702" s="357"/>
      <c r="D702" s="60" t="s">
        <v>144</v>
      </c>
      <c r="E702" s="101">
        <v>72.11</v>
      </c>
    </row>
    <row r="703" spans="1:5" ht="13.5" thickBot="1">
      <c r="A703" s="356"/>
      <c r="B703" s="358"/>
      <c r="C703" s="358"/>
      <c r="D703" s="358"/>
      <c r="E703" s="357"/>
    </row>
    <row r="704" spans="1:5" ht="13.5" thickBot="1">
      <c r="A704" s="78" t="s">
        <v>337</v>
      </c>
      <c r="B704" s="390"/>
      <c r="C704" s="391"/>
      <c r="D704" s="58" t="s">
        <v>327</v>
      </c>
      <c r="E704" s="59">
        <v>6.98</v>
      </c>
    </row>
    <row r="705" spans="1:5" ht="13.5" thickBot="1">
      <c r="A705" s="78" t="s">
        <v>153</v>
      </c>
      <c r="B705" s="390"/>
      <c r="C705" s="391"/>
      <c r="D705" s="58" t="s">
        <v>154</v>
      </c>
      <c r="E705" s="59">
        <v>3.61</v>
      </c>
    </row>
    <row r="706" spans="1:5" ht="13.5" thickBot="1">
      <c r="A706" s="78"/>
      <c r="B706" s="390"/>
      <c r="C706" s="391"/>
      <c r="D706" s="60" t="s">
        <v>155</v>
      </c>
      <c r="E706" s="61">
        <f>SUM(E704:E705)</f>
        <v>10.59</v>
      </c>
    </row>
    <row r="707" spans="1:5" ht="13.5" thickBot="1">
      <c r="A707" s="356"/>
      <c r="B707" s="358"/>
      <c r="C707" s="358"/>
      <c r="D707" s="358"/>
      <c r="E707" s="357"/>
    </row>
    <row r="708" spans="1:5" ht="13.5" thickBot="1">
      <c r="A708" s="62" t="s">
        <v>323</v>
      </c>
      <c r="B708" s="421" t="s">
        <v>388</v>
      </c>
      <c r="C708" s="422"/>
      <c r="D708" s="422"/>
      <c r="E708" s="423"/>
    </row>
    <row r="709" spans="1:5" ht="13.5" thickBot="1">
      <c r="A709" s="356"/>
      <c r="B709" s="358"/>
      <c r="C709" s="358"/>
      <c r="D709" s="358"/>
      <c r="E709" s="357"/>
    </row>
    <row r="710" spans="1:5" ht="13.5" thickBot="1">
      <c r="A710" s="78"/>
      <c r="B710" s="390"/>
      <c r="C710" s="391"/>
      <c r="D710" s="58" t="s">
        <v>145</v>
      </c>
      <c r="E710" s="59">
        <f>E706*10%</f>
        <v>1.059</v>
      </c>
    </row>
    <row r="711" spans="1:5" ht="13.5" thickBot="1">
      <c r="A711" s="356"/>
      <c r="B711" s="358"/>
      <c r="C711" s="358"/>
      <c r="D711" s="358"/>
      <c r="E711" s="357"/>
    </row>
    <row r="712" spans="1:5" ht="13.5" thickBot="1">
      <c r="A712" s="79"/>
      <c r="B712" s="390"/>
      <c r="C712" s="391"/>
      <c r="D712" s="60" t="s">
        <v>144</v>
      </c>
      <c r="E712" s="61">
        <v>11.65</v>
      </c>
    </row>
    <row r="713" spans="1:5" ht="13.5" thickBot="1">
      <c r="A713" s="356"/>
      <c r="B713" s="358"/>
      <c r="C713" s="358"/>
      <c r="D713" s="358"/>
      <c r="E713" s="357"/>
    </row>
    <row r="714" spans="1:5" ht="13.5" thickBot="1">
      <c r="A714" s="79"/>
      <c r="B714" s="390"/>
      <c r="C714" s="391"/>
      <c r="D714" s="58" t="s">
        <v>338</v>
      </c>
      <c r="E714" s="59">
        <v>10</v>
      </c>
    </row>
    <row r="715" spans="1:5" ht="13.5" thickBot="1">
      <c r="A715" s="387"/>
      <c r="B715" s="388"/>
      <c r="C715" s="388"/>
      <c r="D715" s="388"/>
      <c r="E715" s="389"/>
    </row>
    <row r="716" spans="1:5" ht="13.5" thickBot="1">
      <c r="A716" s="371" t="s">
        <v>339</v>
      </c>
      <c r="B716" s="418"/>
      <c r="C716" s="418"/>
      <c r="D716" s="372"/>
      <c r="E716" s="373"/>
    </row>
    <row r="717" spans="1:5" ht="13.5" thickBot="1">
      <c r="A717" s="80" t="s">
        <v>100</v>
      </c>
      <c r="B717" s="419" t="s">
        <v>101</v>
      </c>
      <c r="C717" s="420"/>
      <c r="D717" s="81" t="s">
        <v>102</v>
      </c>
      <c r="E717" s="82" t="s">
        <v>103</v>
      </c>
    </row>
    <row r="718" spans="1:5" ht="13.5" thickBot="1">
      <c r="A718" s="78" t="s">
        <v>104</v>
      </c>
      <c r="B718" s="356" t="s">
        <v>256</v>
      </c>
      <c r="C718" s="357"/>
      <c r="D718" s="83" t="s">
        <v>340</v>
      </c>
      <c r="E718" s="59">
        <v>44.31</v>
      </c>
    </row>
    <row r="719" spans="1:5" ht="12.75">
      <c r="A719" s="410"/>
      <c r="B719" s="411"/>
      <c r="C719" s="411"/>
      <c r="D719" s="411"/>
      <c r="E719" s="412"/>
    </row>
    <row r="720" spans="1:5" ht="12.75">
      <c r="A720" s="410"/>
      <c r="B720" s="411"/>
      <c r="C720" s="411"/>
      <c r="D720" s="411"/>
      <c r="E720" s="412"/>
    </row>
    <row r="721" spans="1:5" ht="12.75">
      <c r="A721" s="410"/>
      <c r="B721" s="411"/>
      <c r="C721" s="411"/>
      <c r="D721" s="411"/>
      <c r="E721" s="412"/>
    </row>
    <row r="722" spans="1:5" ht="12.75">
      <c r="A722" s="410"/>
      <c r="B722" s="411"/>
      <c r="C722" s="411"/>
      <c r="D722" s="411"/>
      <c r="E722" s="412"/>
    </row>
    <row r="723" spans="1:5" ht="12.75">
      <c r="A723" s="410"/>
      <c r="B723" s="411"/>
      <c r="C723" s="411"/>
      <c r="D723" s="411"/>
      <c r="E723" s="412"/>
    </row>
    <row r="724" spans="1:5" ht="12.75">
      <c r="A724" s="410"/>
      <c r="B724" s="411"/>
      <c r="C724" s="411"/>
      <c r="D724" s="411"/>
      <c r="E724" s="412"/>
    </row>
    <row r="725" spans="1:5" ht="12.75">
      <c r="A725" s="410"/>
      <c r="B725" s="411"/>
      <c r="C725" s="411"/>
      <c r="D725" s="411"/>
      <c r="E725" s="412"/>
    </row>
    <row r="726" spans="1:5" ht="12.75">
      <c r="A726" s="410"/>
      <c r="B726" s="411"/>
      <c r="C726" s="411"/>
      <c r="D726" s="411"/>
      <c r="E726" s="412"/>
    </row>
    <row r="727" spans="1:5" ht="12.75">
      <c r="A727" s="410"/>
      <c r="B727" s="411"/>
      <c r="C727" s="411"/>
      <c r="D727" s="411"/>
      <c r="E727" s="412"/>
    </row>
    <row r="728" spans="1:5" ht="13.5" thickBot="1">
      <c r="A728" s="413"/>
      <c r="B728" s="414"/>
      <c r="C728" s="414"/>
      <c r="D728" s="414"/>
      <c r="E728" s="415"/>
    </row>
    <row r="729" spans="1:5" ht="13.5" thickBot="1">
      <c r="A729" s="387"/>
      <c r="B729" s="416"/>
      <c r="C729" s="416"/>
      <c r="D729" s="416"/>
      <c r="E729" s="417"/>
    </row>
    <row r="730" spans="1:5" ht="13.5" thickBot="1">
      <c r="A730" s="371" t="s">
        <v>341</v>
      </c>
      <c r="B730" s="372"/>
      <c r="C730" s="372"/>
      <c r="D730" s="372"/>
      <c r="E730" s="373"/>
    </row>
    <row r="731" spans="1:5" ht="13.5" thickBot="1">
      <c r="A731" s="10" t="s">
        <v>100</v>
      </c>
      <c r="B731" s="351" t="s">
        <v>101</v>
      </c>
      <c r="C731" s="353"/>
      <c r="D731" s="11" t="s">
        <v>102</v>
      </c>
      <c r="E731" s="56" t="s">
        <v>103</v>
      </c>
    </row>
    <row r="732" spans="1:5" ht="13.5" thickBot="1">
      <c r="A732" s="57" t="s">
        <v>342</v>
      </c>
      <c r="B732" s="356" t="s">
        <v>343</v>
      </c>
      <c r="C732" s="357"/>
      <c r="D732" s="58" t="s">
        <v>344</v>
      </c>
      <c r="E732" s="59">
        <v>6.98</v>
      </c>
    </row>
    <row r="733" spans="1:5" ht="13.5" thickBot="1">
      <c r="A733" s="57" t="s">
        <v>153</v>
      </c>
      <c r="B733" s="356"/>
      <c r="C733" s="357"/>
      <c r="D733" s="58" t="s">
        <v>154</v>
      </c>
      <c r="E733" s="59">
        <v>3.61</v>
      </c>
    </row>
    <row r="734" spans="1:5" ht="13.5" thickBot="1">
      <c r="A734" s="57" t="s">
        <v>142</v>
      </c>
      <c r="B734" s="356"/>
      <c r="C734" s="357"/>
      <c r="D734" s="58" t="s">
        <v>345</v>
      </c>
      <c r="E734" s="59">
        <v>1.4</v>
      </c>
    </row>
    <row r="735" spans="1:5" ht="13.5" thickBot="1">
      <c r="A735" s="57"/>
      <c r="B735" s="356"/>
      <c r="C735" s="357"/>
      <c r="D735" s="60" t="s">
        <v>155</v>
      </c>
      <c r="E735" s="61">
        <f>SUM(E732:E734)</f>
        <v>11.99</v>
      </c>
    </row>
    <row r="736" spans="1:5" ht="13.5" thickBot="1">
      <c r="A736" s="356"/>
      <c r="B736" s="358"/>
      <c r="C736" s="358"/>
      <c r="D736" s="358"/>
      <c r="E736" s="357"/>
    </row>
    <row r="737" spans="1:5" ht="13.5" thickBot="1">
      <c r="A737" s="62" t="s">
        <v>323</v>
      </c>
      <c r="B737" s="387" t="s">
        <v>389</v>
      </c>
      <c r="C737" s="388"/>
      <c r="D737" s="388"/>
      <c r="E737" s="389"/>
    </row>
    <row r="738" spans="1:5" ht="13.5" thickBot="1">
      <c r="A738" s="356"/>
      <c r="B738" s="358"/>
      <c r="C738" s="358"/>
      <c r="D738" s="358"/>
      <c r="E738" s="357"/>
    </row>
    <row r="739" spans="1:5" ht="13.5" thickBot="1">
      <c r="A739" s="57"/>
      <c r="B739" s="356"/>
      <c r="C739" s="357"/>
      <c r="D739" s="58" t="s">
        <v>145</v>
      </c>
      <c r="E739" s="59">
        <f>E735*10%</f>
        <v>1.199</v>
      </c>
    </row>
    <row r="740" spans="1:5" ht="13.5" thickBot="1">
      <c r="A740" s="356"/>
      <c r="B740" s="358"/>
      <c r="C740" s="358"/>
      <c r="D740" s="358"/>
      <c r="E740" s="357"/>
    </row>
    <row r="741" spans="1:5" ht="13.5" thickBot="1">
      <c r="A741" s="57"/>
      <c r="B741" s="356"/>
      <c r="C741" s="357"/>
      <c r="D741" s="84" t="s">
        <v>144</v>
      </c>
      <c r="E741" s="61">
        <v>13.19</v>
      </c>
    </row>
    <row r="742" spans="1:5" ht="13.5" thickBot="1">
      <c r="A742" s="356"/>
      <c r="B742" s="358"/>
      <c r="C742" s="358"/>
      <c r="D742" s="358"/>
      <c r="E742" s="357"/>
    </row>
    <row r="743" spans="1:5" ht="12.75">
      <c r="A743" s="85"/>
      <c r="B743" s="76"/>
      <c r="C743" s="76"/>
      <c r="D743" s="76"/>
      <c r="E743" s="86"/>
    </row>
    <row r="744" spans="1:5" ht="12.75">
      <c r="A744" s="87" t="s">
        <v>346</v>
      </c>
      <c r="B744" s="88"/>
      <c r="C744" s="88"/>
      <c r="D744" s="88"/>
      <c r="E744" s="86"/>
    </row>
    <row r="745" spans="1:5" ht="12.75">
      <c r="A745" s="87" t="s">
        <v>347</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1" t="s">
        <v>348</v>
      </c>
      <c r="B749" s="372"/>
      <c r="C749" s="372"/>
      <c r="D749" s="372"/>
      <c r="E749" s="373"/>
    </row>
    <row r="750" spans="1:5" ht="13.5" thickBot="1">
      <c r="A750" s="10" t="s">
        <v>100</v>
      </c>
      <c r="B750" s="351" t="s">
        <v>101</v>
      </c>
      <c r="C750" s="353"/>
      <c r="D750" s="11" t="s">
        <v>102</v>
      </c>
      <c r="E750" s="56" t="s">
        <v>103</v>
      </c>
    </row>
    <row r="751" spans="1:5" ht="13.5" thickBot="1">
      <c r="A751" s="57" t="s">
        <v>111</v>
      </c>
      <c r="B751" s="356" t="s">
        <v>116</v>
      </c>
      <c r="C751" s="357"/>
      <c r="D751" s="58" t="s">
        <v>349</v>
      </c>
      <c r="E751" s="59">
        <v>44.31</v>
      </c>
    </row>
    <row r="752" spans="1:5" ht="13.5" thickBot="1">
      <c r="A752" s="57" t="s">
        <v>153</v>
      </c>
      <c r="B752" s="356"/>
      <c r="C752" s="357"/>
      <c r="D752" s="58" t="s">
        <v>154</v>
      </c>
      <c r="E752" s="59">
        <v>3.61</v>
      </c>
    </row>
    <row r="753" spans="1:5" ht="13.5" thickBot="1">
      <c r="A753" s="57"/>
      <c r="B753" s="356"/>
      <c r="C753" s="357"/>
      <c r="D753" s="84" t="s">
        <v>155</v>
      </c>
      <c r="E753" s="61">
        <f>SUM(E751:E752)</f>
        <v>47.92</v>
      </c>
    </row>
    <row r="754" spans="1:5" ht="13.5" thickBot="1">
      <c r="A754" s="356"/>
      <c r="B754" s="358"/>
      <c r="C754" s="358"/>
      <c r="D754" s="358"/>
      <c r="E754" s="357"/>
    </row>
    <row r="755" spans="1:5" ht="13.5" thickBot="1">
      <c r="A755" s="62" t="s">
        <v>323</v>
      </c>
      <c r="B755" s="387" t="s">
        <v>390</v>
      </c>
      <c r="C755" s="388"/>
      <c r="D755" s="388"/>
      <c r="E755" s="389"/>
    </row>
    <row r="756" spans="1:5" ht="13.5" thickBot="1">
      <c r="A756" s="356"/>
      <c r="B756" s="358"/>
      <c r="C756" s="358"/>
      <c r="D756" s="358"/>
      <c r="E756" s="357"/>
    </row>
    <row r="757" spans="1:5" ht="13.5" thickBot="1">
      <c r="A757" s="57"/>
      <c r="B757" s="356"/>
      <c r="C757" s="357"/>
      <c r="D757" s="58" t="s">
        <v>145</v>
      </c>
      <c r="E757" s="59">
        <f>E753*10%</f>
        <v>4.792000000000001</v>
      </c>
    </row>
    <row r="758" spans="1:5" ht="13.5" thickBot="1">
      <c r="A758" s="57"/>
      <c r="B758" s="356"/>
      <c r="C758" s="357"/>
      <c r="D758" s="58" t="s">
        <v>350</v>
      </c>
      <c r="E758" s="59">
        <v>5.21</v>
      </c>
    </row>
    <row r="759" spans="1:5" ht="13.5" thickBot="1">
      <c r="A759" s="78"/>
      <c r="B759" s="356"/>
      <c r="C759" s="357"/>
      <c r="D759" s="89" t="s">
        <v>155</v>
      </c>
      <c r="E759" s="90">
        <v>10</v>
      </c>
    </row>
    <row r="760" spans="1:5" ht="13.5" thickBot="1">
      <c r="A760" s="356"/>
      <c r="B760" s="358"/>
      <c r="C760" s="358"/>
      <c r="D760" s="358"/>
      <c r="E760" s="357"/>
    </row>
    <row r="761" spans="1:5" ht="13.5" thickBot="1">
      <c r="A761" s="78"/>
      <c r="B761" s="356"/>
      <c r="C761" s="357"/>
      <c r="D761" s="89" t="s">
        <v>144</v>
      </c>
      <c r="E761" s="106">
        <v>57.92</v>
      </c>
    </row>
    <row r="762" spans="1:5" ht="13.5" thickBot="1">
      <c r="A762" s="356"/>
      <c r="B762" s="358"/>
      <c r="C762" s="358"/>
      <c r="D762" s="358"/>
      <c r="E762" s="357"/>
    </row>
    <row r="763" spans="1:5" ht="13.5" thickBot="1">
      <c r="A763" s="57" t="s">
        <v>326</v>
      </c>
      <c r="B763" s="356"/>
      <c r="C763" s="357"/>
      <c r="D763" s="58" t="s">
        <v>327</v>
      </c>
      <c r="E763" s="59">
        <v>10.44</v>
      </c>
    </row>
    <row r="764" spans="1:5" ht="13.5" thickBot="1">
      <c r="A764" s="57" t="s">
        <v>153</v>
      </c>
      <c r="B764" s="356"/>
      <c r="C764" s="357"/>
      <c r="D764" s="58" t="s">
        <v>154</v>
      </c>
      <c r="E764" s="59">
        <v>3.61</v>
      </c>
    </row>
    <row r="765" spans="1:5" ht="13.5" thickBot="1">
      <c r="A765" s="63"/>
      <c r="B765" s="356"/>
      <c r="C765" s="357"/>
      <c r="D765" s="60" t="s">
        <v>351</v>
      </c>
      <c r="E765" s="61">
        <v>14.05</v>
      </c>
    </row>
    <row r="766" spans="1:5" ht="13.5" thickBot="1">
      <c r="A766" s="356"/>
      <c r="B766" s="358"/>
      <c r="C766" s="358"/>
      <c r="D766" s="358"/>
      <c r="E766" s="357"/>
    </row>
    <row r="767" spans="1:5" ht="13.5" thickBot="1">
      <c r="A767" s="62" t="s">
        <v>323</v>
      </c>
      <c r="B767" s="387" t="s">
        <v>391</v>
      </c>
      <c r="C767" s="388"/>
      <c r="D767" s="388"/>
      <c r="E767" s="389"/>
    </row>
    <row r="768" spans="1:5" ht="13.5" thickBot="1">
      <c r="A768" s="356"/>
      <c r="B768" s="358"/>
      <c r="C768" s="358"/>
      <c r="D768" s="358"/>
      <c r="E768" s="357"/>
    </row>
    <row r="769" spans="1:5" ht="13.5" thickBot="1">
      <c r="A769" s="78"/>
      <c r="B769" s="356"/>
      <c r="C769" s="357"/>
      <c r="D769" s="91" t="s">
        <v>352</v>
      </c>
      <c r="E769" s="92">
        <v>1.41</v>
      </c>
    </row>
    <row r="770" spans="1:5" ht="13.5" thickBot="1">
      <c r="A770" s="356"/>
      <c r="B770" s="358"/>
      <c r="C770" s="358"/>
      <c r="D770" s="358"/>
      <c r="E770" s="357"/>
    </row>
    <row r="771" spans="1:5" ht="13.5" thickBot="1">
      <c r="A771" s="78"/>
      <c r="B771" s="356"/>
      <c r="C771" s="357"/>
      <c r="D771" s="60" t="s">
        <v>144</v>
      </c>
      <c r="E771" s="107">
        <v>15.46</v>
      </c>
    </row>
    <row r="772" spans="1:5" ht="13.5" thickBot="1">
      <c r="A772" s="356"/>
      <c r="B772" s="358"/>
      <c r="C772" s="358"/>
      <c r="D772" s="358"/>
      <c r="E772" s="357"/>
    </row>
    <row r="773" spans="1:5" ht="13.5" thickBot="1">
      <c r="A773" s="57" t="s">
        <v>353</v>
      </c>
      <c r="B773" s="356" t="s">
        <v>116</v>
      </c>
      <c r="C773" s="357"/>
      <c r="D773" s="58" t="s">
        <v>354</v>
      </c>
      <c r="E773" s="59">
        <v>13.96</v>
      </c>
    </row>
    <row r="774" spans="1:5" ht="13.5" thickBot="1">
      <c r="A774" s="356"/>
      <c r="B774" s="358"/>
      <c r="C774" s="358"/>
      <c r="D774" s="358"/>
      <c r="E774" s="357"/>
    </row>
    <row r="775" spans="1:5" ht="13.5" thickBot="1">
      <c r="A775" s="57" t="s">
        <v>355</v>
      </c>
      <c r="B775" s="356" t="s">
        <v>107</v>
      </c>
      <c r="C775" s="357"/>
      <c r="D775" s="58" t="s">
        <v>356</v>
      </c>
      <c r="E775" s="59">
        <v>10.44</v>
      </c>
    </row>
    <row r="776" spans="1:5" ht="13.5" thickBot="1">
      <c r="A776" s="57" t="s">
        <v>153</v>
      </c>
      <c r="B776" s="356"/>
      <c r="C776" s="357"/>
      <c r="D776" s="58" t="s">
        <v>154</v>
      </c>
      <c r="E776" s="59">
        <v>3.61</v>
      </c>
    </row>
    <row r="777" spans="1:8" ht="13.5" thickBot="1">
      <c r="A777" s="57"/>
      <c r="B777" s="356"/>
      <c r="C777" s="357"/>
      <c r="D777" s="60" t="s">
        <v>155</v>
      </c>
      <c r="E777" s="61">
        <v>14.05</v>
      </c>
      <c r="H777" s="108"/>
    </row>
    <row r="778" spans="1:5" ht="13.5" thickBot="1">
      <c r="A778" s="356"/>
      <c r="B778" s="358"/>
      <c r="C778" s="358"/>
      <c r="D778" s="358"/>
      <c r="E778" s="357"/>
    </row>
    <row r="779" spans="1:5" ht="13.5" thickBot="1">
      <c r="A779" s="62" t="s">
        <v>323</v>
      </c>
      <c r="B779" s="387" t="s">
        <v>386</v>
      </c>
      <c r="C779" s="388"/>
      <c r="D779" s="388"/>
      <c r="E779" s="389"/>
    </row>
    <row r="780" spans="1:5" ht="13.5" thickBot="1">
      <c r="A780" s="356"/>
      <c r="B780" s="358"/>
      <c r="C780" s="358"/>
      <c r="D780" s="358"/>
      <c r="E780" s="357"/>
    </row>
    <row r="781" spans="1:5" ht="13.5" thickBot="1">
      <c r="A781" s="93"/>
      <c r="B781" s="356"/>
      <c r="C781" s="357"/>
      <c r="D781" s="94" t="s">
        <v>145</v>
      </c>
      <c r="E781" s="95">
        <v>1.41</v>
      </c>
    </row>
    <row r="782" spans="1:5" ht="13.5" thickBot="1">
      <c r="A782" s="79"/>
      <c r="B782" s="356"/>
      <c r="C782" s="357"/>
      <c r="D782" s="96" t="s">
        <v>160</v>
      </c>
      <c r="E782" s="59">
        <v>5.21</v>
      </c>
    </row>
    <row r="783" spans="1:5" ht="13.5" thickBot="1">
      <c r="A783" s="63"/>
      <c r="B783" s="356"/>
      <c r="C783" s="357"/>
      <c r="D783" s="60" t="s">
        <v>392</v>
      </c>
      <c r="E783" s="61">
        <f>SUM(E779:E782)</f>
        <v>6.62</v>
      </c>
    </row>
    <row r="784" spans="1:5" ht="13.5" thickBot="1">
      <c r="A784" s="356"/>
      <c r="B784" s="358"/>
      <c r="C784" s="358"/>
      <c r="D784" s="358"/>
      <c r="E784" s="357"/>
    </row>
    <row r="785" spans="1:5" ht="13.5" thickBot="1">
      <c r="A785" s="78"/>
      <c r="B785" s="356"/>
      <c r="C785" s="357"/>
      <c r="D785" s="89" t="s">
        <v>144</v>
      </c>
      <c r="E785" s="106">
        <v>20.67</v>
      </c>
    </row>
    <row r="786" spans="1:5" ht="13.5" thickBot="1">
      <c r="A786" s="356"/>
      <c r="B786" s="358"/>
      <c r="C786" s="358"/>
      <c r="D786" s="358"/>
      <c r="E786" s="357"/>
    </row>
    <row r="787" spans="1:5" ht="13.5" thickBot="1">
      <c r="A787" s="57" t="s">
        <v>326</v>
      </c>
      <c r="B787" s="356"/>
      <c r="C787" s="357"/>
      <c r="D787" s="58" t="s">
        <v>327</v>
      </c>
      <c r="E787" s="59">
        <v>10.44</v>
      </c>
    </row>
    <row r="788" spans="1:5" ht="13.5" thickBot="1">
      <c r="A788" s="57" t="s">
        <v>153</v>
      </c>
      <c r="B788" s="356"/>
      <c r="C788" s="357"/>
      <c r="D788" s="58" t="s">
        <v>154</v>
      </c>
      <c r="E788" s="59">
        <v>3.61</v>
      </c>
    </row>
    <row r="789" spans="1:5" ht="13.5" thickBot="1">
      <c r="A789" s="63"/>
      <c r="B789" s="356"/>
      <c r="C789" s="357"/>
      <c r="D789" s="60" t="s">
        <v>155</v>
      </c>
      <c r="E789" s="61">
        <v>14.05</v>
      </c>
    </row>
    <row r="790" spans="1:5" ht="13.5" thickBot="1">
      <c r="A790" s="356"/>
      <c r="B790" s="358"/>
      <c r="C790" s="358"/>
      <c r="D790" s="358"/>
      <c r="E790" s="357"/>
    </row>
    <row r="791" spans="1:5" ht="13.5" thickBot="1">
      <c r="A791" s="62" t="s">
        <v>323</v>
      </c>
      <c r="B791" s="387" t="s">
        <v>393</v>
      </c>
      <c r="C791" s="388"/>
      <c r="D791" s="388"/>
      <c r="E791" s="389"/>
    </row>
    <row r="792" spans="1:5" ht="13.5" thickBot="1">
      <c r="A792" s="356"/>
      <c r="B792" s="358"/>
      <c r="C792" s="358"/>
      <c r="D792" s="358"/>
      <c r="E792" s="357"/>
    </row>
    <row r="793" spans="1:5" ht="13.5" thickBot="1">
      <c r="A793" s="78"/>
      <c r="B793" s="356"/>
      <c r="C793" s="357"/>
      <c r="D793" s="91" t="s">
        <v>352</v>
      </c>
      <c r="E793" s="92">
        <v>1.41</v>
      </c>
    </row>
    <row r="794" spans="1:5" ht="13.5" thickBot="1">
      <c r="A794" s="356"/>
      <c r="B794" s="358"/>
      <c r="C794" s="358"/>
      <c r="D794" s="358"/>
      <c r="E794" s="357"/>
    </row>
    <row r="795" spans="1:5" ht="13.5" thickBot="1">
      <c r="A795" s="78"/>
      <c r="B795" s="356"/>
      <c r="C795" s="357"/>
      <c r="D795" s="89" t="s">
        <v>351</v>
      </c>
      <c r="E795" s="101">
        <v>15.46</v>
      </c>
    </row>
    <row r="796" spans="1:5" ht="13.5" thickBot="1">
      <c r="A796" s="356"/>
      <c r="B796" s="358"/>
      <c r="C796" s="358"/>
      <c r="D796" s="358"/>
      <c r="E796" s="357"/>
    </row>
    <row r="797" spans="1:5" ht="13.5" thickBot="1">
      <c r="A797" s="97" t="s">
        <v>111</v>
      </c>
      <c r="B797" s="356" t="s">
        <v>357</v>
      </c>
      <c r="C797" s="357"/>
      <c r="D797" s="98" t="s">
        <v>358</v>
      </c>
      <c r="E797" s="59">
        <v>21.72</v>
      </c>
    </row>
    <row r="798" spans="1:5" ht="13.5" thickBot="1">
      <c r="A798" s="78" t="s">
        <v>153</v>
      </c>
      <c r="B798" s="356"/>
      <c r="C798" s="357"/>
      <c r="D798" s="83" t="s">
        <v>154</v>
      </c>
      <c r="E798" s="59">
        <v>3.61</v>
      </c>
    </row>
    <row r="799" spans="1:5" ht="13.5" thickBot="1">
      <c r="A799" s="57"/>
      <c r="B799" s="356"/>
      <c r="C799" s="357"/>
      <c r="D799" s="99" t="s">
        <v>155</v>
      </c>
      <c r="E799" s="61">
        <f>SUM(E797:E798)</f>
        <v>25.33</v>
      </c>
    </row>
    <row r="800" spans="1:5" ht="13.5" thickBot="1">
      <c r="A800" s="356"/>
      <c r="B800" s="358"/>
      <c r="C800" s="358"/>
      <c r="D800" s="358"/>
      <c r="E800" s="357"/>
    </row>
    <row r="801" spans="1:5" ht="13.5" thickBot="1">
      <c r="A801" s="62" t="s">
        <v>323</v>
      </c>
      <c r="B801" s="387" t="s">
        <v>394</v>
      </c>
      <c r="C801" s="388"/>
      <c r="D801" s="388"/>
      <c r="E801" s="389"/>
    </row>
    <row r="802" spans="1:5" ht="13.5" thickBot="1">
      <c r="A802" s="356"/>
      <c r="B802" s="358"/>
      <c r="C802" s="358"/>
      <c r="D802" s="358"/>
      <c r="E802" s="357"/>
    </row>
    <row r="803" spans="1:5" ht="13.5" thickBot="1">
      <c r="A803" s="79"/>
      <c r="B803" s="356"/>
      <c r="C803" s="357"/>
      <c r="D803" s="98" t="s">
        <v>145</v>
      </c>
      <c r="E803" s="59">
        <f>E799*10%</f>
        <v>2.533</v>
      </c>
    </row>
    <row r="804" spans="1:5" ht="13.5" thickBot="1">
      <c r="A804" s="100"/>
      <c r="B804" s="356"/>
      <c r="C804" s="357"/>
      <c r="D804" s="98" t="s">
        <v>160</v>
      </c>
      <c r="E804" s="59">
        <v>5.21</v>
      </c>
    </row>
    <row r="805" spans="1:5" ht="13.5" thickBot="1">
      <c r="A805" s="100"/>
      <c r="B805" s="356"/>
      <c r="C805" s="357"/>
      <c r="D805" s="99" t="s">
        <v>155</v>
      </c>
      <c r="E805" s="61">
        <v>7.74</v>
      </c>
    </row>
    <row r="806" spans="1:5" ht="13.5" thickBot="1">
      <c r="A806" s="356"/>
      <c r="B806" s="358"/>
      <c r="C806" s="358"/>
      <c r="D806" s="358"/>
      <c r="E806" s="357"/>
    </row>
    <row r="807" spans="1:5" ht="13.5" thickBot="1">
      <c r="A807" s="78"/>
      <c r="B807" s="356"/>
      <c r="C807" s="357"/>
      <c r="D807" s="60" t="s">
        <v>144</v>
      </c>
      <c r="E807" s="101">
        <v>33.07</v>
      </c>
    </row>
    <row r="808" spans="1:5" ht="13.5" thickBot="1">
      <c r="A808" s="356"/>
      <c r="B808" s="358"/>
      <c r="C808" s="358"/>
      <c r="D808" s="358"/>
      <c r="E808" s="357"/>
    </row>
    <row r="809" spans="1:5" ht="13.5" thickBot="1">
      <c r="A809" s="57" t="s">
        <v>326</v>
      </c>
      <c r="B809" s="356"/>
      <c r="C809" s="357"/>
      <c r="D809" s="58" t="s">
        <v>327</v>
      </c>
      <c r="E809" s="59">
        <v>10.44</v>
      </c>
    </row>
    <row r="810" spans="1:5" ht="13.5" thickBot="1">
      <c r="A810" s="57" t="s">
        <v>153</v>
      </c>
      <c r="B810" s="356"/>
      <c r="C810" s="357"/>
      <c r="D810" s="58" t="s">
        <v>154</v>
      </c>
      <c r="E810" s="59">
        <v>3.61</v>
      </c>
    </row>
    <row r="811" spans="1:5" ht="13.5" thickBot="1">
      <c r="A811" s="63"/>
      <c r="B811" s="356"/>
      <c r="C811" s="357"/>
      <c r="D811" s="60" t="s">
        <v>155</v>
      </c>
      <c r="E811" s="61">
        <v>14.05</v>
      </c>
    </row>
    <row r="812" spans="1:5" ht="13.5" thickBot="1">
      <c r="A812" s="356"/>
      <c r="B812" s="358"/>
      <c r="C812" s="358"/>
      <c r="D812" s="358"/>
      <c r="E812" s="357"/>
    </row>
    <row r="813" spans="1:5" ht="13.5" thickBot="1">
      <c r="A813" s="62" t="s">
        <v>323</v>
      </c>
      <c r="B813" s="387" t="s">
        <v>395</v>
      </c>
      <c r="C813" s="388"/>
      <c r="D813" s="388"/>
      <c r="E813" s="389"/>
    </row>
    <row r="814" spans="1:5" ht="13.5" thickBot="1">
      <c r="A814" s="356"/>
      <c r="B814" s="358"/>
      <c r="C814" s="358"/>
      <c r="D814" s="358"/>
      <c r="E814" s="357"/>
    </row>
    <row r="815" spans="1:5" ht="13.5" thickBot="1">
      <c r="A815" s="78"/>
      <c r="B815" s="356"/>
      <c r="C815" s="357"/>
      <c r="D815" s="96" t="s">
        <v>145</v>
      </c>
      <c r="E815" s="89">
        <v>1.41</v>
      </c>
    </row>
    <row r="816" spans="1:5" ht="13.5" thickBot="1">
      <c r="A816" s="356"/>
      <c r="B816" s="358"/>
      <c r="C816" s="358"/>
      <c r="D816" s="358"/>
      <c r="E816" s="357"/>
    </row>
    <row r="817" spans="1:5" ht="13.5" thickBot="1">
      <c r="A817" s="78"/>
      <c r="B817" s="356"/>
      <c r="C817" s="357"/>
      <c r="D817" s="89" t="s">
        <v>351</v>
      </c>
      <c r="E817" s="101">
        <v>15.46</v>
      </c>
    </row>
    <row r="818" spans="1:5" ht="13.5" thickBot="1">
      <c r="A818" s="356"/>
      <c r="B818" s="358"/>
      <c r="C818" s="358"/>
      <c r="D818" s="358"/>
      <c r="E818" s="357"/>
    </row>
    <row r="819" spans="1:5" ht="13.5" thickBot="1">
      <c r="A819" s="371" t="s">
        <v>359</v>
      </c>
      <c r="B819" s="372"/>
      <c r="C819" s="372"/>
      <c r="D819" s="372"/>
      <c r="E819" s="373"/>
    </row>
    <row r="820" spans="1:5" ht="13.5" thickBot="1">
      <c r="A820" s="10" t="s">
        <v>100</v>
      </c>
      <c r="B820" s="351" t="s">
        <v>101</v>
      </c>
      <c r="C820" s="353"/>
      <c r="D820" s="11" t="s">
        <v>102</v>
      </c>
      <c r="E820" s="56" t="s">
        <v>103</v>
      </c>
    </row>
    <row r="821" spans="1:5" ht="13.5" thickBot="1">
      <c r="A821" s="57" t="s">
        <v>123</v>
      </c>
      <c r="B821" s="408" t="s">
        <v>158</v>
      </c>
      <c r="C821" s="409"/>
      <c r="D821" s="58" t="s">
        <v>360</v>
      </c>
      <c r="E821" s="59">
        <v>10.44</v>
      </c>
    </row>
    <row r="822" spans="1:5" ht="13.5" thickBot="1">
      <c r="A822" s="57" t="s">
        <v>153</v>
      </c>
      <c r="B822" s="356"/>
      <c r="C822" s="357"/>
      <c r="D822" s="58" t="s">
        <v>154</v>
      </c>
      <c r="E822" s="59">
        <v>3.61</v>
      </c>
    </row>
    <row r="823" spans="1:5" ht="13.5" thickBot="1">
      <c r="A823" s="57"/>
      <c r="B823" s="356"/>
      <c r="C823" s="357"/>
      <c r="D823" s="60" t="s">
        <v>155</v>
      </c>
      <c r="E823" s="61">
        <f>SUM(E821:E822)</f>
        <v>14.049999999999999</v>
      </c>
    </row>
    <row r="824" spans="1:5" ht="13.5" thickBot="1">
      <c r="A824" s="356"/>
      <c r="B824" s="358"/>
      <c r="C824" s="358"/>
      <c r="D824" s="358"/>
      <c r="E824" s="357"/>
    </row>
    <row r="825" spans="1:5" ht="13.5" thickBot="1">
      <c r="A825" s="62" t="s">
        <v>323</v>
      </c>
      <c r="B825" s="387" t="s">
        <v>386</v>
      </c>
      <c r="C825" s="388"/>
      <c r="D825" s="388"/>
      <c r="E825" s="389"/>
    </row>
    <row r="826" spans="1:5" ht="13.5" thickBot="1">
      <c r="A826" s="356"/>
      <c r="B826" s="358"/>
      <c r="C826" s="358"/>
      <c r="D826" s="358"/>
      <c r="E826" s="357"/>
    </row>
    <row r="827" spans="1:5" ht="13.5" thickBot="1">
      <c r="A827" s="57"/>
      <c r="B827" s="356"/>
      <c r="C827" s="357"/>
      <c r="D827" s="58" t="s">
        <v>145</v>
      </c>
      <c r="E827" s="59">
        <f>E823*10%</f>
        <v>1.405</v>
      </c>
    </row>
    <row r="828" spans="1:5" ht="13.5" thickBot="1">
      <c r="A828" s="356"/>
      <c r="B828" s="358"/>
      <c r="C828" s="358"/>
      <c r="D828" s="358"/>
      <c r="E828" s="357"/>
    </row>
    <row r="829" spans="1:5" ht="13.5" thickBot="1">
      <c r="A829" s="78"/>
      <c r="B829" s="356"/>
      <c r="C829" s="357"/>
      <c r="D829" s="89" t="s">
        <v>144</v>
      </c>
      <c r="E829" s="101">
        <v>15.46</v>
      </c>
    </row>
    <row r="830" spans="1:5" ht="13.5" thickBot="1">
      <c r="A830" s="356"/>
      <c r="B830" s="358"/>
      <c r="C830" s="358"/>
      <c r="D830" s="358"/>
      <c r="E830" s="357"/>
    </row>
    <row r="831" spans="1:5" ht="13.5" thickBot="1">
      <c r="A831" s="78"/>
      <c r="B831" s="356"/>
      <c r="C831" s="357"/>
      <c r="D831" s="96" t="s">
        <v>361</v>
      </c>
      <c r="E831" s="109">
        <v>1.4</v>
      </c>
    </row>
    <row r="832" spans="1:5" ht="13.5" thickBot="1">
      <c r="A832" s="356"/>
      <c r="B832" s="358"/>
      <c r="C832" s="358"/>
      <c r="D832" s="358"/>
      <c r="E832" s="357"/>
    </row>
    <row r="833" spans="1:5" ht="13.5" thickBot="1">
      <c r="A833" s="57" t="s">
        <v>209</v>
      </c>
      <c r="B833" s="408" t="s">
        <v>204</v>
      </c>
      <c r="C833" s="409"/>
      <c r="D833" s="58" t="s">
        <v>362</v>
      </c>
      <c r="E833" s="59">
        <v>21.72</v>
      </c>
    </row>
    <row r="834" spans="1:5" ht="13.5" thickBot="1">
      <c r="A834" s="57" t="s">
        <v>153</v>
      </c>
      <c r="B834" s="356"/>
      <c r="C834" s="357"/>
      <c r="D834" s="58" t="s">
        <v>154</v>
      </c>
      <c r="E834" s="59">
        <v>3.61</v>
      </c>
    </row>
    <row r="835" spans="1:5" ht="13.5" thickBot="1">
      <c r="A835" s="57"/>
      <c r="B835" s="356"/>
      <c r="C835" s="357"/>
      <c r="D835" s="60" t="s">
        <v>351</v>
      </c>
      <c r="E835" s="61">
        <f>SUM(E833:E834)</f>
        <v>25.33</v>
      </c>
    </row>
    <row r="836" spans="1:5" ht="13.5" thickBot="1">
      <c r="A836" s="356"/>
      <c r="B836" s="358"/>
      <c r="C836" s="358"/>
      <c r="D836" s="358"/>
      <c r="E836" s="357"/>
    </row>
    <row r="837" spans="1:5" ht="13.5" thickBot="1">
      <c r="A837" s="62" t="s">
        <v>323</v>
      </c>
      <c r="B837" s="387" t="s">
        <v>396</v>
      </c>
      <c r="C837" s="388"/>
      <c r="D837" s="388"/>
      <c r="E837" s="389"/>
    </row>
    <row r="838" spans="1:5" ht="13.5" thickBot="1">
      <c r="A838" s="356"/>
      <c r="B838" s="358"/>
      <c r="C838" s="358"/>
      <c r="D838" s="358"/>
      <c r="E838" s="357"/>
    </row>
    <row r="839" spans="1:5" ht="13.5" thickBot="1">
      <c r="A839" s="57"/>
      <c r="B839" s="356"/>
      <c r="C839" s="357"/>
      <c r="D839" s="58" t="s">
        <v>145</v>
      </c>
      <c r="E839" s="59">
        <f>E835*10%</f>
        <v>2.533</v>
      </c>
    </row>
    <row r="840" spans="1:5" ht="13.5" thickBot="1">
      <c r="A840" s="356"/>
      <c r="B840" s="358"/>
      <c r="C840" s="358"/>
      <c r="D840" s="358"/>
      <c r="E840" s="357"/>
    </row>
    <row r="841" spans="1:5" ht="13.5" thickBot="1">
      <c r="A841" s="63"/>
      <c r="B841" s="356"/>
      <c r="C841" s="357"/>
      <c r="D841" s="60" t="s">
        <v>144</v>
      </c>
      <c r="E841" s="61">
        <f>SUM(E835:E840)</f>
        <v>27.863</v>
      </c>
    </row>
    <row r="842" spans="1:5" ht="13.5" thickBot="1">
      <c r="A842" s="356"/>
      <c r="B842" s="358"/>
      <c r="C842" s="358"/>
      <c r="D842" s="358"/>
      <c r="E842" s="357"/>
    </row>
    <row r="843" spans="1:5" ht="13.5" thickBot="1">
      <c r="A843" s="57" t="s">
        <v>142</v>
      </c>
      <c r="B843" s="356"/>
      <c r="C843" s="357"/>
      <c r="D843" s="58" t="s">
        <v>361</v>
      </c>
      <c r="E843" s="59">
        <v>1.4</v>
      </c>
    </row>
    <row r="844" spans="1:5" ht="13.5" thickBot="1">
      <c r="A844" s="356"/>
      <c r="B844" s="358"/>
      <c r="C844" s="358"/>
      <c r="D844" s="358"/>
      <c r="E844" s="357"/>
    </row>
    <row r="845" spans="1:5" ht="13.5" thickBot="1">
      <c r="A845" s="57" t="s">
        <v>363</v>
      </c>
      <c r="B845" s="356" t="s">
        <v>116</v>
      </c>
      <c r="C845" s="357"/>
      <c r="D845" s="58" t="s">
        <v>364</v>
      </c>
      <c r="E845" s="59">
        <v>13.96</v>
      </c>
    </row>
    <row r="846" spans="1:5" ht="13.5" thickBot="1">
      <c r="A846" s="387"/>
      <c r="B846" s="388"/>
      <c r="C846" s="388"/>
      <c r="D846" s="388"/>
      <c r="E846" s="389"/>
    </row>
    <row r="847" spans="1:5" ht="13.5" thickBot="1">
      <c r="A847" s="371" t="s">
        <v>365</v>
      </c>
      <c r="B847" s="372"/>
      <c r="C847" s="372"/>
      <c r="D847" s="372"/>
      <c r="E847" s="373"/>
    </row>
    <row r="848" spans="1:5" ht="13.5" thickBot="1">
      <c r="A848" s="10" t="s">
        <v>100</v>
      </c>
      <c r="B848" s="351" t="s">
        <v>101</v>
      </c>
      <c r="C848" s="353"/>
      <c r="D848" s="11" t="s">
        <v>102</v>
      </c>
      <c r="E848" s="56" t="s">
        <v>103</v>
      </c>
    </row>
    <row r="849" spans="1:5" ht="13.5" thickBot="1">
      <c r="A849" s="57" t="s">
        <v>113</v>
      </c>
      <c r="B849" s="356"/>
      <c r="C849" s="357"/>
      <c r="D849" s="58" t="s">
        <v>366</v>
      </c>
      <c r="E849" s="59">
        <v>44.56</v>
      </c>
    </row>
    <row r="850" spans="1:5" ht="13.5" thickBot="1">
      <c r="A850" s="57" t="s">
        <v>153</v>
      </c>
      <c r="B850" s="356"/>
      <c r="C850" s="357"/>
      <c r="D850" s="58" t="s">
        <v>154</v>
      </c>
      <c r="E850" s="59">
        <v>3.61</v>
      </c>
    </row>
    <row r="851" spans="1:5" ht="13.5" thickBot="1">
      <c r="A851" s="63"/>
      <c r="B851" s="356"/>
      <c r="C851" s="357"/>
      <c r="D851" s="60" t="s">
        <v>155</v>
      </c>
      <c r="E851" s="61">
        <f>SUM(E849:E850)</f>
        <v>48.17</v>
      </c>
    </row>
    <row r="852" spans="1:5" ht="13.5" thickBot="1">
      <c r="A852" s="356"/>
      <c r="B852" s="358"/>
      <c r="C852" s="358"/>
      <c r="D852" s="358"/>
      <c r="E852" s="357"/>
    </row>
    <row r="853" spans="1:5" ht="13.5" thickBot="1">
      <c r="A853" s="62" t="s">
        <v>323</v>
      </c>
      <c r="B853" s="387" t="s">
        <v>397</v>
      </c>
      <c r="C853" s="388"/>
      <c r="D853" s="388"/>
      <c r="E853" s="389"/>
    </row>
    <row r="854" spans="1:5" ht="13.5" thickBot="1">
      <c r="A854" s="356"/>
      <c r="B854" s="358"/>
      <c r="C854" s="358"/>
      <c r="D854" s="358"/>
      <c r="E854" s="357"/>
    </row>
    <row r="855" spans="1:5" ht="13.5" thickBot="1">
      <c r="A855" s="63"/>
      <c r="B855" s="356"/>
      <c r="C855" s="357"/>
      <c r="D855" s="58" t="s">
        <v>145</v>
      </c>
      <c r="E855" s="59">
        <f>E851*10%</f>
        <v>4.817</v>
      </c>
    </row>
    <row r="856" spans="1:5" ht="13.5" thickBot="1">
      <c r="A856" s="63"/>
      <c r="B856" s="356"/>
      <c r="C856" s="357"/>
      <c r="D856" s="58" t="s">
        <v>160</v>
      </c>
      <c r="E856" s="59">
        <v>6.93</v>
      </c>
    </row>
    <row r="857" spans="1:5" ht="13.5" thickBot="1">
      <c r="A857" s="79"/>
      <c r="B857" s="356"/>
      <c r="C857" s="357"/>
      <c r="D857" s="89" t="s">
        <v>155</v>
      </c>
      <c r="E857" s="90">
        <v>11.75</v>
      </c>
    </row>
    <row r="858" spans="1:5" ht="13.5" thickBot="1">
      <c r="A858" s="356"/>
      <c r="B858" s="358"/>
      <c r="C858" s="358"/>
      <c r="D858" s="358"/>
      <c r="E858" s="357"/>
    </row>
    <row r="859" spans="1:5" ht="13.5" thickBot="1">
      <c r="A859" s="78"/>
      <c r="B859" s="356"/>
      <c r="C859" s="357"/>
      <c r="D859" s="89" t="s">
        <v>144</v>
      </c>
      <c r="E859" s="106">
        <v>59.92</v>
      </c>
    </row>
    <row r="860" spans="1:5" ht="13.5" thickBot="1">
      <c r="A860" s="356"/>
      <c r="B860" s="358"/>
      <c r="C860" s="358"/>
      <c r="D860" s="358"/>
      <c r="E860" s="357"/>
    </row>
    <row r="861" spans="1:5" ht="13.5" thickBot="1">
      <c r="A861" s="78" t="s">
        <v>367</v>
      </c>
      <c r="B861" s="356"/>
      <c r="C861" s="357"/>
      <c r="D861" s="58" t="s">
        <v>327</v>
      </c>
      <c r="E861" s="59">
        <v>6.98</v>
      </c>
    </row>
    <row r="862" spans="1:5" ht="13.5" thickBot="1">
      <c r="A862" s="57" t="s">
        <v>153</v>
      </c>
      <c r="B862" s="356"/>
      <c r="C862" s="357"/>
      <c r="D862" s="58" t="s">
        <v>154</v>
      </c>
      <c r="E862" s="59">
        <v>3.61</v>
      </c>
    </row>
    <row r="863" spans="1:5" ht="13.5" thickBot="1">
      <c r="A863" s="63"/>
      <c r="B863" s="356"/>
      <c r="C863" s="357"/>
      <c r="D863" s="60" t="s">
        <v>155</v>
      </c>
      <c r="E863" s="61">
        <v>10.59</v>
      </c>
    </row>
    <row r="864" spans="1:5" ht="13.5" thickBot="1">
      <c r="A864" s="356"/>
      <c r="B864" s="358"/>
      <c r="C864" s="358"/>
      <c r="D864" s="358"/>
      <c r="E864" s="357"/>
    </row>
    <row r="865" spans="1:5" ht="13.5" thickBot="1">
      <c r="A865" s="62" t="s">
        <v>323</v>
      </c>
      <c r="B865" s="387" t="s">
        <v>398</v>
      </c>
      <c r="C865" s="388"/>
      <c r="D865" s="388"/>
      <c r="E865" s="389"/>
    </row>
    <row r="866" spans="1:5" ht="13.5" thickBot="1">
      <c r="A866" s="356"/>
      <c r="B866" s="358"/>
      <c r="C866" s="358"/>
      <c r="D866" s="358"/>
      <c r="E866" s="357"/>
    </row>
    <row r="867" spans="1:5" ht="13.5" thickBot="1">
      <c r="A867" s="78"/>
      <c r="B867" s="356"/>
      <c r="C867" s="357"/>
      <c r="D867" s="96" t="s">
        <v>145</v>
      </c>
      <c r="E867" s="92">
        <v>1.06</v>
      </c>
    </row>
    <row r="868" spans="1:5" ht="13.5" thickBot="1">
      <c r="A868" s="356"/>
      <c r="B868" s="358"/>
      <c r="C868" s="358"/>
      <c r="D868" s="358"/>
      <c r="E868" s="357"/>
    </row>
    <row r="869" spans="1:5" ht="13.5" thickBot="1">
      <c r="A869" s="63"/>
      <c r="B869" s="356"/>
      <c r="C869" s="357"/>
      <c r="D869" s="60" t="s">
        <v>144</v>
      </c>
      <c r="E869" s="61">
        <v>11.65</v>
      </c>
    </row>
    <row r="870" spans="1:5" ht="13.5" thickBot="1">
      <c r="A870" s="356"/>
      <c r="B870" s="358"/>
      <c r="C870" s="358"/>
      <c r="D870" s="358"/>
      <c r="E870" s="357"/>
    </row>
    <row r="871" spans="1:5" ht="13.5" thickBot="1">
      <c r="A871" s="57" t="s">
        <v>368</v>
      </c>
      <c r="B871" s="54"/>
      <c r="C871" s="65"/>
      <c r="D871" s="58" t="s">
        <v>369</v>
      </c>
      <c r="E871" s="59">
        <v>3.61</v>
      </c>
    </row>
    <row r="872" spans="1:5" ht="13.5" thickBot="1">
      <c r="A872" s="356"/>
      <c r="B872" s="358"/>
      <c r="C872" s="358"/>
      <c r="D872" s="358"/>
      <c r="E872" s="357"/>
    </row>
    <row r="873" spans="1:5" ht="13.5" thickBot="1">
      <c r="A873" s="371" t="s">
        <v>370</v>
      </c>
      <c r="B873" s="372"/>
      <c r="C873" s="372"/>
      <c r="D873" s="372"/>
      <c r="E873" s="373"/>
    </row>
    <row r="874" spans="1:5" ht="13.5" thickBot="1">
      <c r="A874" s="10" t="s">
        <v>100</v>
      </c>
      <c r="B874" s="351" t="s">
        <v>101</v>
      </c>
      <c r="C874" s="353"/>
      <c r="D874" s="11" t="s">
        <v>102</v>
      </c>
      <c r="E874" s="56" t="s">
        <v>103</v>
      </c>
    </row>
    <row r="875" spans="1:5" ht="13.5" thickBot="1">
      <c r="A875" s="57" t="s">
        <v>371</v>
      </c>
      <c r="B875" s="356"/>
      <c r="C875" s="357"/>
      <c r="D875" s="58" t="s">
        <v>372</v>
      </c>
      <c r="E875" s="59">
        <v>44.56</v>
      </c>
    </row>
    <row r="876" spans="1:5" ht="13.5" thickBot="1">
      <c r="A876" s="57" t="s">
        <v>153</v>
      </c>
      <c r="B876" s="356"/>
      <c r="C876" s="357"/>
      <c r="D876" s="58" t="s">
        <v>154</v>
      </c>
      <c r="E876" s="59">
        <v>3.61</v>
      </c>
    </row>
    <row r="877" spans="1:5" ht="13.5" thickBot="1">
      <c r="A877" s="57"/>
      <c r="B877" s="356"/>
      <c r="C877" s="357"/>
      <c r="D877" s="60" t="s">
        <v>155</v>
      </c>
      <c r="E877" s="61">
        <v>48.17</v>
      </c>
    </row>
    <row r="878" spans="1:5" ht="13.5" thickBot="1">
      <c r="A878" s="356"/>
      <c r="B878" s="358"/>
      <c r="C878" s="358"/>
      <c r="D878" s="358"/>
      <c r="E878" s="357"/>
    </row>
    <row r="879" spans="1:5" ht="13.5" thickBot="1">
      <c r="A879" s="62" t="s">
        <v>323</v>
      </c>
      <c r="B879" s="387" t="s">
        <v>399</v>
      </c>
      <c r="C879" s="388"/>
      <c r="D879" s="388"/>
      <c r="E879" s="389"/>
    </row>
    <row r="880" spans="1:5" ht="13.5" thickBot="1">
      <c r="A880" s="356"/>
      <c r="B880" s="358"/>
      <c r="C880" s="358"/>
      <c r="D880" s="358"/>
      <c r="E880" s="357"/>
    </row>
    <row r="881" spans="1:5" ht="13.5" thickBot="1">
      <c r="A881" s="78"/>
      <c r="B881" s="356"/>
      <c r="C881" s="357"/>
      <c r="D881" s="83" t="s">
        <v>373</v>
      </c>
      <c r="E881" s="59">
        <v>4.82</v>
      </c>
    </row>
    <row r="882" spans="1:5" ht="13.5" thickBot="1">
      <c r="A882" s="57"/>
      <c r="B882" s="356"/>
      <c r="C882" s="357"/>
      <c r="D882" s="58" t="s">
        <v>374</v>
      </c>
      <c r="E882" s="59">
        <v>6.93</v>
      </c>
    </row>
    <row r="883" spans="1:5" ht="13.5" thickBot="1">
      <c r="A883" s="57"/>
      <c r="B883" s="356"/>
      <c r="C883" s="357"/>
      <c r="D883" s="60" t="s">
        <v>144</v>
      </c>
      <c r="E883" s="61">
        <v>11.75</v>
      </c>
    </row>
    <row r="884" spans="1:5" ht="13.5" thickBot="1">
      <c r="A884" s="356"/>
      <c r="B884" s="358"/>
      <c r="C884" s="358"/>
      <c r="D884" s="358"/>
      <c r="E884" s="357"/>
    </row>
    <row r="885" spans="1:5" ht="13.5" thickBot="1">
      <c r="A885" s="78"/>
      <c r="B885" s="356"/>
      <c r="C885" s="357"/>
      <c r="D885" s="89" t="s">
        <v>144</v>
      </c>
      <c r="E885" s="101">
        <v>59.92</v>
      </c>
    </row>
    <row r="886" spans="1:5" ht="13.5" thickBot="1">
      <c r="A886" s="356"/>
      <c r="B886" s="358"/>
      <c r="C886" s="358"/>
      <c r="D886" s="358"/>
      <c r="E886" s="357"/>
    </row>
    <row r="887" spans="1:5" ht="13.5" thickBot="1">
      <c r="A887" s="57" t="s">
        <v>367</v>
      </c>
      <c r="B887" s="356"/>
      <c r="C887" s="357"/>
      <c r="D887" s="58" t="s">
        <v>327</v>
      </c>
      <c r="E887" s="59">
        <v>6.98</v>
      </c>
    </row>
    <row r="888" spans="1:5" ht="13.5" thickBot="1">
      <c r="A888" s="57" t="s">
        <v>153</v>
      </c>
      <c r="B888" s="356"/>
      <c r="C888" s="357"/>
      <c r="D888" s="58" t="s">
        <v>154</v>
      </c>
      <c r="E888" s="59">
        <v>3.61</v>
      </c>
    </row>
    <row r="889" spans="1:5" ht="13.5" thickBot="1">
      <c r="A889" s="63"/>
      <c r="B889" s="356"/>
      <c r="C889" s="357"/>
      <c r="D889" s="60" t="s">
        <v>155</v>
      </c>
      <c r="E889" s="61">
        <v>10.59</v>
      </c>
    </row>
    <row r="890" spans="1:5" ht="13.5" thickBot="1">
      <c r="A890" s="62" t="s">
        <v>323</v>
      </c>
      <c r="B890" s="387" t="s">
        <v>388</v>
      </c>
      <c r="C890" s="388"/>
      <c r="D890" s="388"/>
      <c r="E890" s="389"/>
    </row>
    <row r="891" spans="1:5" ht="13.5" thickBot="1">
      <c r="A891" s="356"/>
      <c r="B891" s="358"/>
      <c r="C891" s="358"/>
      <c r="D891" s="358"/>
      <c r="E891" s="357"/>
    </row>
    <row r="892" spans="1:5" ht="13.5" thickBot="1">
      <c r="A892" s="78"/>
      <c r="B892" s="356"/>
      <c r="C892" s="357"/>
      <c r="D892" s="96" t="s">
        <v>145</v>
      </c>
      <c r="E892" s="92">
        <v>1.06</v>
      </c>
    </row>
    <row r="893" spans="1:5" ht="13.5" thickBot="1">
      <c r="A893" s="356"/>
      <c r="B893" s="358"/>
      <c r="C893" s="358"/>
      <c r="D893" s="358"/>
      <c r="E893" s="357"/>
    </row>
    <row r="894" spans="1:5" ht="13.5" thickBot="1">
      <c r="A894" s="63"/>
      <c r="B894" s="356"/>
      <c r="C894" s="357"/>
      <c r="D894" s="60" t="s">
        <v>144</v>
      </c>
      <c r="E894" s="61">
        <v>11.65</v>
      </c>
    </row>
    <row r="895" spans="1:5" ht="13.5" thickBot="1">
      <c r="A895" s="356"/>
      <c r="B895" s="358"/>
      <c r="C895" s="358"/>
      <c r="D895" s="358"/>
      <c r="E895" s="357"/>
    </row>
    <row r="896" spans="1:5" ht="13.5" thickBot="1">
      <c r="A896" s="57" t="s">
        <v>375</v>
      </c>
      <c r="B896" s="356" t="s">
        <v>116</v>
      </c>
      <c r="C896" s="357"/>
      <c r="D896" s="58" t="s">
        <v>376</v>
      </c>
      <c r="E896" s="59">
        <v>44.31</v>
      </c>
    </row>
    <row r="897" spans="1:5" ht="13.5" thickBot="1">
      <c r="A897" s="57" t="s">
        <v>153</v>
      </c>
      <c r="B897" s="356"/>
      <c r="C897" s="357"/>
      <c r="D897" s="58" t="s">
        <v>130</v>
      </c>
      <c r="E897" s="59">
        <v>3.61</v>
      </c>
    </row>
    <row r="898" spans="1:5" ht="13.5" thickBot="1">
      <c r="A898" s="57"/>
      <c r="B898" s="356"/>
      <c r="C898" s="357"/>
      <c r="D898" s="60" t="s">
        <v>155</v>
      </c>
      <c r="E898" s="61">
        <v>47.92</v>
      </c>
    </row>
    <row r="899" spans="1:5" ht="13.5" thickBot="1">
      <c r="A899" s="356"/>
      <c r="B899" s="358"/>
      <c r="C899" s="358"/>
      <c r="D899" s="358"/>
      <c r="E899" s="357"/>
    </row>
    <row r="900" spans="1:5" ht="13.5" thickBot="1">
      <c r="A900" s="102" t="s">
        <v>323</v>
      </c>
      <c r="B900" s="387" t="s">
        <v>400</v>
      </c>
      <c r="C900" s="388"/>
      <c r="D900" s="388"/>
      <c r="E900" s="389"/>
    </row>
    <row r="901" spans="1:5" ht="13.5" thickBot="1">
      <c r="A901" s="356"/>
      <c r="B901" s="358"/>
      <c r="C901" s="358"/>
      <c r="D901" s="358"/>
      <c r="E901" s="357"/>
    </row>
    <row r="902" spans="1:5" ht="13.5" thickBot="1">
      <c r="A902" s="57"/>
      <c r="B902" s="356"/>
      <c r="C902" s="357"/>
      <c r="D902" s="58" t="s">
        <v>373</v>
      </c>
      <c r="E902" s="59">
        <v>4.79</v>
      </c>
    </row>
    <row r="903" spans="1:5" ht="13.5" thickBot="1">
      <c r="A903" s="57"/>
      <c r="B903" s="356"/>
      <c r="C903" s="357"/>
      <c r="D903" s="58" t="s">
        <v>374</v>
      </c>
      <c r="E903" s="59">
        <v>5.21</v>
      </c>
    </row>
    <row r="904" spans="1:5" ht="13.5" thickBot="1">
      <c r="A904" s="57"/>
      <c r="B904" s="356"/>
      <c r="C904" s="357"/>
      <c r="D904" s="60" t="s">
        <v>155</v>
      </c>
      <c r="E904" s="61">
        <v>10</v>
      </c>
    </row>
    <row r="905" spans="1:5" ht="13.5" thickBot="1">
      <c r="A905" s="356"/>
      <c r="B905" s="358"/>
      <c r="C905" s="358"/>
      <c r="D905" s="358"/>
      <c r="E905" s="357"/>
    </row>
    <row r="906" spans="1:5" ht="13.5" thickBot="1">
      <c r="A906" s="78"/>
      <c r="B906" s="356"/>
      <c r="C906" s="357"/>
      <c r="D906" s="89" t="s">
        <v>144</v>
      </c>
      <c r="E906" s="101">
        <v>57.92</v>
      </c>
    </row>
    <row r="907" spans="1:5" ht="13.5" thickBot="1">
      <c r="A907" s="356"/>
      <c r="B907" s="358"/>
      <c r="C907" s="358"/>
      <c r="D907" s="358"/>
      <c r="E907" s="357"/>
    </row>
    <row r="908" spans="1:5" ht="13.5" thickBot="1">
      <c r="A908" s="57" t="s">
        <v>326</v>
      </c>
      <c r="B908" s="356"/>
      <c r="C908" s="357"/>
      <c r="D908" s="58" t="s">
        <v>327</v>
      </c>
      <c r="E908" s="59">
        <v>10.44</v>
      </c>
    </row>
    <row r="909" spans="1:5" ht="13.5" thickBot="1">
      <c r="A909" s="57" t="s">
        <v>153</v>
      </c>
      <c r="B909" s="356"/>
      <c r="C909" s="357"/>
      <c r="D909" s="58" t="s">
        <v>154</v>
      </c>
      <c r="E909" s="59">
        <v>3.61</v>
      </c>
    </row>
    <row r="910" spans="1:5" ht="13.5" thickBot="1">
      <c r="A910" s="57"/>
      <c r="B910" s="356"/>
      <c r="C910" s="357"/>
      <c r="D910" s="60" t="s">
        <v>155</v>
      </c>
      <c r="E910" s="61">
        <v>14.05</v>
      </c>
    </row>
    <row r="911" spans="1:5" ht="13.5" thickBot="1">
      <c r="A911" s="356"/>
      <c r="B911" s="358"/>
      <c r="C911" s="358"/>
      <c r="D911" s="358"/>
      <c r="E911" s="357"/>
    </row>
    <row r="912" spans="1:5" ht="13.5" thickBot="1">
      <c r="A912" s="62" t="s">
        <v>323</v>
      </c>
      <c r="B912" s="387" t="s">
        <v>386</v>
      </c>
      <c r="C912" s="388"/>
      <c r="D912" s="388"/>
      <c r="E912" s="389"/>
    </row>
    <row r="913" spans="1:5" ht="13.5" thickBot="1">
      <c r="A913" s="356"/>
      <c r="B913" s="358"/>
      <c r="C913" s="358"/>
      <c r="D913" s="358"/>
      <c r="E913" s="357"/>
    </row>
    <row r="914" spans="1:5" ht="13.5" thickBot="1">
      <c r="A914" s="78"/>
      <c r="B914" s="356"/>
      <c r="C914" s="357"/>
      <c r="D914" s="96" t="s">
        <v>145</v>
      </c>
      <c r="E914" s="92">
        <v>1.41</v>
      </c>
    </row>
    <row r="915" spans="1:5" ht="13.5" thickBot="1">
      <c r="A915" s="356"/>
      <c r="B915" s="358"/>
      <c r="C915" s="358"/>
      <c r="D915" s="358"/>
      <c r="E915" s="357"/>
    </row>
    <row r="916" spans="1:5" ht="13.5" thickBot="1">
      <c r="A916" s="78"/>
      <c r="B916" s="356"/>
      <c r="C916" s="357"/>
      <c r="D916" s="89" t="s">
        <v>144</v>
      </c>
      <c r="E916" s="90">
        <v>15.46</v>
      </c>
    </row>
    <row r="917" spans="1:5" ht="13.5" thickBot="1">
      <c r="A917" s="356"/>
      <c r="B917" s="358"/>
      <c r="C917" s="358"/>
      <c r="D917" s="358"/>
      <c r="E917" s="357"/>
    </row>
    <row r="918" spans="1:5" ht="13.5" thickBot="1">
      <c r="A918" s="371" t="s">
        <v>377</v>
      </c>
      <c r="B918" s="372"/>
      <c r="C918" s="372"/>
      <c r="D918" s="372"/>
      <c r="E918" s="373"/>
    </row>
    <row r="919" spans="1:5" ht="13.5" thickBot="1">
      <c r="A919" s="10" t="s">
        <v>100</v>
      </c>
      <c r="B919" s="351" t="s">
        <v>101</v>
      </c>
      <c r="C919" s="353"/>
      <c r="D919" s="11" t="s">
        <v>102</v>
      </c>
      <c r="E919" s="56" t="s">
        <v>103</v>
      </c>
    </row>
    <row r="920" spans="1:5" ht="13.5" thickBot="1">
      <c r="A920" s="57" t="s">
        <v>115</v>
      </c>
      <c r="B920" s="356"/>
      <c r="C920" s="357"/>
      <c r="D920" s="58" t="s">
        <v>378</v>
      </c>
      <c r="E920" s="59">
        <v>44.56</v>
      </c>
    </row>
    <row r="921" spans="1:5" ht="13.5" thickBot="1">
      <c r="A921" s="57" t="s">
        <v>153</v>
      </c>
      <c r="B921" s="356"/>
      <c r="C921" s="357"/>
      <c r="D921" s="58" t="s">
        <v>154</v>
      </c>
      <c r="E921" s="59">
        <v>3.61</v>
      </c>
    </row>
    <row r="922" spans="1:5" ht="13.5" thickBot="1">
      <c r="A922" s="57"/>
      <c r="B922" s="356"/>
      <c r="C922" s="357"/>
      <c r="D922" s="89" t="s">
        <v>155</v>
      </c>
      <c r="E922" s="61">
        <v>48.17</v>
      </c>
    </row>
    <row r="923" spans="1:5" ht="13.5" thickBot="1">
      <c r="A923" s="356"/>
      <c r="B923" s="358"/>
      <c r="C923" s="358"/>
      <c r="D923" s="358"/>
      <c r="E923" s="357"/>
    </row>
    <row r="924" spans="1:5" ht="13.5" thickBot="1">
      <c r="A924" s="62" t="s">
        <v>323</v>
      </c>
      <c r="B924" s="387" t="s">
        <v>397</v>
      </c>
      <c r="C924" s="388"/>
      <c r="D924" s="388"/>
      <c r="E924" s="389"/>
    </row>
    <row r="925" spans="1:5" ht="13.5" thickBot="1">
      <c r="A925" s="405"/>
      <c r="B925" s="406"/>
      <c r="C925" s="406"/>
      <c r="D925" s="406"/>
      <c r="E925" s="407"/>
    </row>
    <row r="926" spans="1:5" ht="13.5" thickBot="1">
      <c r="A926" s="78"/>
      <c r="B926" s="356"/>
      <c r="C926" s="357"/>
      <c r="D926" s="96" t="s">
        <v>373</v>
      </c>
      <c r="E926" s="59">
        <v>4.82</v>
      </c>
    </row>
    <row r="927" spans="1:5" ht="13.5" thickBot="1">
      <c r="A927" s="57"/>
      <c r="B927" s="356"/>
      <c r="C927" s="357"/>
      <c r="D927" s="58" t="s">
        <v>374</v>
      </c>
      <c r="E927" s="59">
        <v>6.93</v>
      </c>
    </row>
    <row r="928" spans="1:5" ht="13.5" thickBot="1">
      <c r="A928" s="57"/>
      <c r="B928" s="356"/>
      <c r="C928" s="357"/>
      <c r="D928" s="60" t="s">
        <v>155</v>
      </c>
      <c r="E928" s="61">
        <v>11.85</v>
      </c>
    </row>
    <row r="929" spans="1:5" ht="13.5" thickBot="1">
      <c r="A929" s="356"/>
      <c r="B929" s="358"/>
      <c r="C929" s="358"/>
      <c r="D929" s="358"/>
      <c r="E929" s="357"/>
    </row>
    <row r="930" spans="1:5" ht="13.5" thickBot="1">
      <c r="A930" s="78"/>
      <c r="B930" s="356"/>
      <c r="C930" s="357"/>
      <c r="D930" s="89" t="s">
        <v>144</v>
      </c>
      <c r="E930" s="106">
        <v>60.02</v>
      </c>
    </row>
    <row r="931" spans="1:5" ht="13.5" thickBot="1">
      <c r="A931" s="356"/>
      <c r="B931" s="358"/>
      <c r="C931" s="358"/>
      <c r="D931" s="358"/>
      <c r="E931" s="357"/>
    </row>
    <row r="932" spans="1:5" ht="13.5" thickBot="1">
      <c r="A932" s="57" t="s">
        <v>367</v>
      </c>
      <c r="B932" s="356"/>
      <c r="C932" s="357"/>
      <c r="D932" s="96" t="s">
        <v>327</v>
      </c>
      <c r="E932" s="59">
        <v>6.98</v>
      </c>
    </row>
    <row r="933" spans="1:5" ht="13.5" thickBot="1">
      <c r="A933" s="57" t="s">
        <v>153</v>
      </c>
      <c r="B933" s="356"/>
      <c r="C933" s="357"/>
      <c r="D933" s="83" t="s">
        <v>154</v>
      </c>
      <c r="E933" s="59">
        <v>3.61</v>
      </c>
    </row>
    <row r="934" spans="1:5" ht="13.5" thickBot="1">
      <c r="A934" s="63"/>
      <c r="B934" s="356"/>
      <c r="C934" s="357"/>
      <c r="D934" s="60" t="s">
        <v>144</v>
      </c>
      <c r="E934" s="61">
        <v>10.59</v>
      </c>
    </row>
    <row r="935" spans="1:5" ht="13.5" thickBot="1">
      <c r="A935" s="356"/>
      <c r="B935" s="358"/>
      <c r="C935" s="358"/>
      <c r="D935" s="358"/>
      <c r="E935" s="357"/>
    </row>
    <row r="936" spans="1:5" ht="13.5" thickBot="1">
      <c r="A936" s="62" t="s">
        <v>323</v>
      </c>
      <c r="B936" s="387" t="s">
        <v>401</v>
      </c>
      <c r="C936" s="388"/>
      <c r="D936" s="388"/>
      <c r="E936" s="389"/>
    </row>
    <row r="937" spans="1:5" ht="13.5" thickBot="1">
      <c r="A937" s="356"/>
      <c r="B937" s="358"/>
      <c r="C937" s="358"/>
      <c r="D937" s="358"/>
      <c r="E937" s="357"/>
    </row>
    <row r="938" spans="1:5" ht="13.5" thickBot="1">
      <c r="A938" s="63"/>
      <c r="B938" s="356"/>
      <c r="C938" s="357"/>
      <c r="D938" s="58" t="s">
        <v>145</v>
      </c>
      <c r="E938" s="59">
        <f>E934*10%</f>
        <v>1.059</v>
      </c>
    </row>
    <row r="939" spans="1:5" ht="13.5" thickBot="1">
      <c r="A939" s="356"/>
      <c r="B939" s="358"/>
      <c r="C939" s="358"/>
      <c r="D939" s="358"/>
      <c r="E939" s="357"/>
    </row>
    <row r="940" spans="1:5" ht="13.5" thickBot="1">
      <c r="A940" s="63"/>
      <c r="B940" s="356"/>
      <c r="C940" s="357"/>
      <c r="D940" s="60" t="s">
        <v>144</v>
      </c>
      <c r="E940" s="61">
        <v>11.65</v>
      </c>
    </row>
    <row r="941" spans="1:5" ht="13.5" thickBot="1">
      <c r="A941" s="356"/>
      <c r="B941" s="358"/>
      <c r="C941" s="358"/>
      <c r="D941" s="358"/>
      <c r="E941" s="357"/>
    </row>
    <row r="942" spans="1:5" ht="13.5" thickBot="1">
      <c r="A942" s="57" t="s">
        <v>368</v>
      </c>
      <c r="B942" s="356"/>
      <c r="C942" s="357"/>
      <c r="D942" s="58" t="s">
        <v>369</v>
      </c>
      <c r="E942" s="59">
        <v>3.61</v>
      </c>
    </row>
    <row r="943" spans="1:5" ht="13.5" thickBot="1">
      <c r="A943" s="356"/>
      <c r="B943" s="358"/>
      <c r="C943" s="358"/>
      <c r="D943" s="358"/>
      <c r="E943" s="357"/>
    </row>
    <row r="944" spans="1:5" ht="13.5" thickBot="1">
      <c r="A944" s="371" t="s">
        <v>379</v>
      </c>
      <c r="B944" s="372"/>
      <c r="C944" s="372"/>
      <c r="D944" s="372"/>
      <c r="E944" s="373"/>
    </row>
    <row r="945" spans="1:5" ht="13.5" thickBot="1">
      <c r="A945" s="10" t="s">
        <v>100</v>
      </c>
      <c r="B945" s="351" t="s">
        <v>101</v>
      </c>
      <c r="C945" s="353"/>
      <c r="D945" s="11" t="s">
        <v>102</v>
      </c>
      <c r="E945" s="67"/>
    </row>
    <row r="946" spans="1:5" ht="13.5" thickBot="1">
      <c r="A946" s="57" t="s">
        <v>121</v>
      </c>
      <c r="B946" s="356"/>
      <c r="C946" s="357"/>
      <c r="D946" s="58" t="s">
        <v>380</v>
      </c>
      <c r="E946" s="59">
        <v>66.93</v>
      </c>
    </row>
    <row r="947" spans="1:5" ht="13.5" thickBot="1">
      <c r="A947" s="57" t="s">
        <v>153</v>
      </c>
      <c r="B947" s="356"/>
      <c r="C947" s="357"/>
      <c r="D947" s="58" t="s">
        <v>154</v>
      </c>
      <c r="E947" s="59">
        <v>3.61</v>
      </c>
    </row>
    <row r="948" spans="1:5" ht="13.5" thickBot="1">
      <c r="A948" s="57"/>
      <c r="B948" s="356"/>
      <c r="C948" s="357"/>
      <c r="D948" s="89" t="s">
        <v>155</v>
      </c>
      <c r="E948" s="61">
        <v>70.54</v>
      </c>
    </row>
    <row r="949" spans="1:5" ht="13.5" thickBot="1">
      <c r="A949" s="356"/>
      <c r="B949" s="358"/>
      <c r="C949" s="358"/>
      <c r="D949" s="358"/>
      <c r="E949" s="357"/>
    </row>
    <row r="950" spans="1:5" ht="13.5" thickBot="1">
      <c r="A950" s="102" t="s">
        <v>323</v>
      </c>
      <c r="B950" s="387" t="s">
        <v>402</v>
      </c>
      <c r="C950" s="388"/>
      <c r="D950" s="388"/>
      <c r="E950" s="389"/>
    </row>
    <row r="951" spans="1:5" ht="13.5" thickBot="1">
      <c r="A951" s="405"/>
      <c r="B951" s="406"/>
      <c r="C951" s="406"/>
      <c r="D951" s="406"/>
      <c r="E951" s="407"/>
    </row>
    <row r="952" spans="1:5" ht="13.5" thickBot="1">
      <c r="A952" s="78"/>
      <c r="B952" s="356"/>
      <c r="C952" s="357"/>
      <c r="D952" s="96" t="s">
        <v>373</v>
      </c>
      <c r="E952" s="59">
        <v>7.05</v>
      </c>
    </row>
    <row r="953" spans="1:5" ht="13.5" thickBot="1">
      <c r="A953" s="57"/>
      <c r="B953" s="356"/>
      <c r="C953" s="357"/>
      <c r="D953" s="58" t="s">
        <v>374</v>
      </c>
      <c r="E953" s="59">
        <v>6.93</v>
      </c>
    </row>
    <row r="954" spans="1:5" ht="13.5" thickBot="1">
      <c r="A954" s="57"/>
      <c r="B954" s="356"/>
      <c r="C954" s="357"/>
      <c r="D954" s="60" t="s">
        <v>155</v>
      </c>
      <c r="E954" s="61">
        <v>13.98</v>
      </c>
    </row>
    <row r="955" spans="1:5" ht="13.5" thickBot="1">
      <c r="A955" s="356"/>
      <c r="B955" s="358"/>
      <c r="C955" s="358"/>
      <c r="D955" s="358"/>
      <c r="E955" s="357"/>
    </row>
    <row r="956" spans="1:5" ht="13.5" thickBot="1">
      <c r="A956" s="78"/>
      <c r="B956" s="356"/>
      <c r="C956" s="357"/>
      <c r="D956" s="89" t="s">
        <v>144</v>
      </c>
      <c r="E956" s="106">
        <v>84.52</v>
      </c>
    </row>
    <row r="957" spans="1:5" ht="13.5" thickBot="1">
      <c r="A957" s="356"/>
      <c r="B957" s="358"/>
      <c r="C957" s="358"/>
      <c r="D957" s="358"/>
      <c r="E957" s="357"/>
    </row>
    <row r="958" spans="1:5" ht="13.5" thickBot="1">
      <c r="A958" s="57" t="s">
        <v>381</v>
      </c>
      <c r="B958" s="356"/>
      <c r="C958" s="357"/>
      <c r="D958" s="96" t="s">
        <v>327</v>
      </c>
      <c r="E958" s="59">
        <v>10.44</v>
      </c>
    </row>
    <row r="959" spans="1:5" ht="13.5" thickBot="1">
      <c r="A959" s="57" t="s">
        <v>153</v>
      </c>
      <c r="B959" s="356"/>
      <c r="C959" s="357"/>
      <c r="D959" s="83" t="s">
        <v>154</v>
      </c>
      <c r="E959" s="59">
        <v>3.61</v>
      </c>
    </row>
    <row r="960" spans="1:5" ht="13.5" thickBot="1">
      <c r="A960" s="63"/>
      <c r="B960" s="356"/>
      <c r="C960" s="357"/>
      <c r="D960" s="60" t="s">
        <v>155</v>
      </c>
      <c r="E960" s="61">
        <v>14.05</v>
      </c>
    </row>
    <row r="961" spans="1:5" ht="13.5" thickBot="1">
      <c r="A961" s="356"/>
      <c r="B961" s="358"/>
      <c r="C961" s="358"/>
      <c r="D961" s="358"/>
      <c r="E961" s="357"/>
    </row>
    <row r="962" spans="1:5" ht="13.5" thickBot="1">
      <c r="A962" s="62" t="s">
        <v>323</v>
      </c>
      <c r="B962" s="387" t="s">
        <v>391</v>
      </c>
      <c r="C962" s="388"/>
      <c r="D962" s="388"/>
      <c r="E962" s="389"/>
    </row>
    <row r="963" spans="1:5" ht="13.5" thickBot="1">
      <c r="A963" s="356"/>
      <c r="B963" s="358"/>
      <c r="C963" s="358"/>
      <c r="D963" s="358"/>
      <c r="E963" s="357"/>
    </row>
    <row r="964" spans="1:5" ht="13.5" thickBot="1">
      <c r="A964" s="63"/>
      <c r="B964" s="356"/>
      <c r="C964" s="357"/>
      <c r="D964" s="94" t="s">
        <v>145</v>
      </c>
      <c r="E964" s="59">
        <v>1.41</v>
      </c>
    </row>
    <row r="965" spans="1:5" ht="13.5" thickBot="1">
      <c r="A965" s="356"/>
      <c r="B965" s="358"/>
      <c r="C965" s="358"/>
      <c r="D965" s="358"/>
      <c r="E965" s="357"/>
    </row>
    <row r="966" spans="1:5" ht="13.5" thickBot="1">
      <c r="A966" s="63"/>
      <c r="B966" s="356"/>
      <c r="C966" s="357"/>
      <c r="D966" s="60" t="s">
        <v>351</v>
      </c>
      <c r="E966" s="61">
        <v>15.46</v>
      </c>
    </row>
    <row r="967" spans="1:5" ht="13.5" thickBot="1">
      <c r="A967" s="356"/>
      <c r="B967" s="358"/>
      <c r="C967" s="358"/>
      <c r="D967" s="358"/>
      <c r="E967" s="357"/>
    </row>
    <row r="968" spans="1:5" ht="13.5" thickBot="1">
      <c r="A968" s="57" t="s">
        <v>368</v>
      </c>
      <c r="B968" s="356"/>
      <c r="C968" s="357"/>
      <c r="D968" s="58" t="s">
        <v>369</v>
      </c>
      <c r="E968" s="59">
        <v>3.61</v>
      </c>
    </row>
    <row r="969" spans="1:5" ht="13.5" thickBot="1">
      <c r="A969" s="356"/>
      <c r="B969" s="358"/>
      <c r="C969" s="358"/>
      <c r="D969" s="358"/>
      <c r="E969" s="357"/>
    </row>
    <row r="970" spans="1:5" ht="18.75" thickBot="1">
      <c r="A970" s="368" t="s">
        <v>403</v>
      </c>
      <c r="B970" s="369"/>
      <c r="C970" s="369"/>
      <c r="D970" s="369"/>
      <c r="E970" s="370"/>
    </row>
    <row r="971" spans="1:5" ht="13.5" thickBot="1">
      <c r="A971" s="371" t="s">
        <v>404</v>
      </c>
      <c r="B971" s="372"/>
      <c r="C971" s="372"/>
      <c r="D971" s="372"/>
      <c r="E971" s="373"/>
    </row>
    <row r="972" spans="1:5" ht="13.5" thickBot="1">
      <c r="A972" s="10" t="s">
        <v>100</v>
      </c>
      <c r="B972" s="398" t="s">
        <v>101</v>
      </c>
      <c r="C972" s="399"/>
      <c r="D972" s="11" t="s">
        <v>102</v>
      </c>
      <c r="E972" s="110" t="s">
        <v>103</v>
      </c>
    </row>
    <row r="973" spans="1:5" ht="13.5" thickBot="1">
      <c r="A973" s="57"/>
      <c r="B973" s="356" t="s">
        <v>140</v>
      </c>
      <c r="C973" s="357"/>
      <c r="D973" s="58" t="s">
        <v>405</v>
      </c>
      <c r="E973" s="59">
        <v>55.64</v>
      </c>
    </row>
    <row r="974" spans="1:5" ht="13.5" thickBot="1">
      <c r="A974" s="57"/>
      <c r="B974" s="356" t="s">
        <v>121</v>
      </c>
      <c r="C974" s="357"/>
      <c r="D974" s="58" t="s">
        <v>406</v>
      </c>
      <c r="E974" s="59">
        <v>4.34</v>
      </c>
    </row>
    <row r="975" spans="1:5" ht="13.5" thickBot="1">
      <c r="A975" s="57" t="s">
        <v>153</v>
      </c>
      <c r="B975" s="356"/>
      <c r="C975" s="357"/>
      <c r="D975" s="58" t="s">
        <v>154</v>
      </c>
      <c r="E975" s="59">
        <v>3.61</v>
      </c>
    </row>
    <row r="976" spans="1:5" ht="13.5" thickBot="1">
      <c r="A976" s="57" t="s">
        <v>407</v>
      </c>
      <c r="B976" s="356"/>
      <c r="C976" s="357"/>
      <c r="D976" s="58" t="s">
        <v>369</v>
      </c>
      <c r="E976" s="59">
        <v>3.61</v>
      </c>
    </row>
    <row r="977" spans="1:5" ht="13.5" thickBot="1">
      <c r="A977" s="57" t="s">
        <v>408</v>
      </c>
      <c r="B977" s="356"/>
      <c r="C977" s="357"/>
      <c r="D977" s="58" t="s">
        <v>409</v>
      </c>
      <c r="E977" s="59">
        <v>1.4</v>
      </c>
    </row>
    <row r="978" spans="1:5" ht="13.5" thickBot="1">
      <c r="A978" s="57" t="s">
        <v>337</v>
      </c>
      <c r="B978" s="356"/>
      <c r="C978" s="357"/>
      <c r="D978" s="58" t="s">
        <v>410</v>
      </c>
      <c r="E978" s="59">
        <v>6.98</v>
      </c>
    </row>
    <row r="979" spans="1:5" ht="13.5" thickBot="1">
      <c r="A979" s="57" t="s">
        <v>411</v>
      </c>
      <c r="B979" s="356"/>
      <c r="C979" s="357"/>
      <c r="D979" s="58" t="s">
        <v>412</v>
      </c>
      <c r="E979" s="59">
        <v>2.79</v>
      </c>
    </row>
    <row r="980" spans="1:5" ht="13.5" thickBot="1">
      <c r="A980" s="57"/>
      <c r="B980" s="356"/>
      <c r="C980" s="357"/>
      <c r="D980" s="112" t="s">
        <v>155</v>
      </c>
      <c r="E980" s="61">
        <v>78.37</v>
      </c>
    </row>
    <row r="981" spans="1:5" ht="13.5" thickBot="1">
      <c r="A981" s="356"/>
      <c r="B981" s="358"/>
      <c r="C981" s="358"/>
      <c r="D981" s="358"/>
      <c r="E981" s="357"/>
    </row>
    <row r="982" spans="1:5" ht="13.5" thickBot="1">
      <c r="A982" s="78" t="s">
        <v>323</v>
      </c>
      <c r="B982" s="356" t="s">
        <v>438</v>
      </c>
      <c r="C982" s="358"/>
      <c r="D982" s="358"/>
      <c r="E982" s="357"/>
    </row>
    <row r="983" spans="1:5" ht="13.5" thickBot="1">
      <c r="A983" s="356"/>
      <c r="B983" s="358"/>
      <c r="C983" s="358"/>
      <c r="D983" s="358"/>
      <c r="E983" s="357"/>
    </row>
    <row r="984" spans="1:5" ht="13.5" thickBot="1">
      <c r="A984" s="57"/>
      <c r="B984" s="356"/>
      <c r="C984" s="357"/>
      <c r="D984" s="58" t="s">
        <v>145</v>
      </c>
      <c r="E984" s="59">
        <v>7.84</v>
      </c>
    </row>
    <row r="985" spans="1:5" ht="13.5" thickBot="1">
      <c r="A985" s="57"/>
      <c r="B985" s="356"/>
      <c r="C985" s="357"/>
      <c r="D985" s="58" t="s">
        <v>160</v>
      </c>
      <c r="E985" s="59">
        <v>6.93</v>
      </c>
    </row>
    <row r="986" spans="1:5" ht="13.5" thickBot="1">
      <c r="A986" s="63"/>
      <c r="B986" s="356"/>
      <c r="C986" s="357"/>
      <c r="D986" s="60" t="s">
        <v>155</v>
      </c>
      <c r="E986" s="61">
        <v>14.77</v>
      </c>
    </row>
    <row r="987" spans="1:5" ht="13.5" thickBot="1">
      <c r="A987" s="356"/>
      <c r="B987" s="358"/>
      <c r="C987" s="358"/>
      <c r="D987" s="358"/>
      <c r="E987" s="357"/>
    </row>
    <row r="988" spans="1:5" ht="13.5" thickBot="1">
      <c r="A988" s="79"/>
      <c r="B988" s="356"/>
      <c r="C988" s="357"/>
      <c r="D988" s="89" t="s">
        <v>144</v>
      </c>
      <c r="E988" s="90">
        <v>93.14</v>
      </c>
    </row>
    <row r="989" spans="1:5" ht="13.5" thickBot="1">
      <c r="A989" s="356"/>
      <c r="B989" s="358"/>
      <c r="C989" s="358"/>
      <c r="D989" s="358"/>
      <c r="E989" s="357"/>
    </row>
    <row r="990" spans="1:5" ht="13.5" thickBot="1">
      <c r="A990" s="371" t="s">
        <v>413</v>
      </c>
      <c r="B990" s="372"/>
      <c r="C990" s="372"/>
      <c r="D990" s="372"/>
      <c r="E990" s="373"/>
    </row>
    <row r="991" spans="1:5" ht="13.5" thickBot="1">
      <c r="A991" s="351" t="s">
        <v>164</v>
      </c>
      <c r="B991" s="352"/>
      <c r="C991" s="352"/>
      <c r="D991" s="352"/>
      <c r="E991" s="353"/>
    </row>
    <row r="992" spans="1:5" ht="13.5" thickBot="1">
      <c r="A992" s="4"/>
      <c r="B992" s="354"/>
      <c r="C992" s="355"/>
      <c r="D992" s="25" t="s">
        <v>165</v>
      </c>
      <c r="E992" s="110" t="s">
        <v>103</v>
      </c>
    </row>
    <row r="993" spans="1:5" ht="13.5" thickBot="1">
      <c r="A993" s="57"/>
      <c r="B993" s="356"/>
      <c r="C993" s="357"/>
      <c r="D993" s="111" t="s">
        <v>414</v>
      </c>
      <c r="E993" s="59">
        <v>62.6</v>
      </c>
    </row>
    <row r="994" spans="1:5" ht="13.5" thickBot="1">
      <c r="A994" s="57"/>
      <c r="B994" s="356" t="s">
        <v>111</v>
      </c>
      <c r="C994" s="357"/>
      <c r="D994" s="58" t="s">
        <v>376</v>
      </c>
      <c r="E994" s="59">
        <v>21.72</v>
      </c>
    </row>
    <row r="995" spans="1:5" ht="13.5" thickBot="1">
      <c r="A995" s="57"/>
      <c r="B995" s="356" t="s">
        <v>121</v>
      </c>
      <c r="C995" s="357"/>
      <c r="D995" s="58" t="s">
        <v>406</v>
      </c>
      <c r="E995" s="59">
        <v>4.34</v>
      </c>
    </row>
    <row r="996" spans="1:5" ht="13.5" thickBot="1">
      <c r="A996" s="57" t="s">
        <v>153</v>
      </c>
      <c r="B996" s="356"/>
      <c r="C996" s="357"/>
      <c r="D996" s="58" t="s">
        <v>154</v>
      </c>
      <c r="E996" s="59">
        <v>3.61</v>
      </c>
    </row>
    <row r="997" spans="1:5" ht="13.5" thickBot="1">
      <c r="A997" s="57" t="s">
        <v>407</v>
      </c>
      <c r="B997" s="356"/>
      <c r="C997" s="357"/>
      <c r="D997" s="58" t="s">
        <v>369</v>
      </c>
      <c r="E997" s="59">
        <v>3.61</v>
      </c>
    </row>
    <row r="998" spans="1:5" ht="13.5" thickBot="1">
      <c r="A998" s="57" t="s">
        <v>408</v>
      </c>
      <c r="B998" s="356"/>
      <c r="C998" s="357"/>
      <c r="D998" s="58" t="s">
        <v>409</v>
      </c>
      <c r="E998" s="59">
        <v>1.4</v>
      </c>
    </row>
    <row r="999" spans="1:5" ht="13.5" thickBot="1">
      <c r="A999" s="57" t="s">
        <v>337</v>
      </c>
      <c r="B999" s="356"/>
      <c r="C999" s="357"/>
      <c r="D999" s="58" t="s">
        <v>410</v>
      </c>
      <c r="E999" s="59">
        <v>6.98</v>
      </c>
    </row>
    <row r="1000" spans="1:5" ht="13.5" thickBot="1">
      <c r="A1000" s="57" t="s">
        <v>411</v>
      </c>
      <c r="B1000" s="356"/>
      <c r="C1000" s="357"/>
      <c r="D1000" s="58" t="s">
        <v>412</v>
      </c>
      <c r="E1000" s="59">
        <v>2.79</v>
      </c>
    </row>
    <row r="1001" spans="1:5" ht="13.5" thickBot="1">
      <c r="A1001" s="57"/>
      <c r="B1001" s="356"/>
      <c r="C1001" s="357"/>
      <c r="D1001" s="60" t="s">
        <v>155</v>
      </c>
      <c r="E1001" s="61">
        <v>107.05</v>
      </c>
    </row>
    <row r="1002" spans="1:5" ht="13.5" thickBot="1">
      <c r="A1002" s="356"/>
      <c r="B1002" s="358"/>
      <c r="C1002" s="358"/>
      <c r="D1002" s="358"/>
      <c r="E1002" s="357"/>
    </row>
    <row r="1003" spans="1:5" ht="13.5" thickBot="1">
      <c r="A1003" s="78" t="s">
        <v>323</v>
      </c>
      <c r="B1003" s="356" t="s">
        <v>439</v>
      </c>
      <c r="C1003" s="358"/>
      <c r="D1003" s="358"/>
      <c r="E1003" s="357"/>
    </row>
    <row r="1004" spans="1:5" ht="13.5" thickBot="1">
      <c r="A1004" s="356"/>
      <c r="B1004" s="358"/>
      <c r="C1004" s="358"/>
      <c r="D1004" s="358"/>
      <c r="E1004" s="357"/>
    </row>
    <row r="1005" spans="1:5" ht="13.5" thickBot="1">
      <c r="A1005" s="57"/>
      <c r="B1005" s="356"/>
      <c r="C1005" s="357"/>
      <c r="D1005" s="58" t="s">
        <v>145</v>
      </c>
      <c r="E1005" s="59">
        <v>10.71</v>
      </c>
    </row>
    <row r="1006" spans="1:5" ht="13.5" thickBot="1">
      <c r="A1006" s="57"/>
      <c r="B1006" s="356"/>
      <c r="C1006" s="357"/>
      <c r="D1006" s="58" t="s">
        <v>160</v>
      </c>
      <c r="E1006" s="59">
        <v>17.37</v>
      </c>
    </row>
    <row r="1007" spans="1:5" ht="13.5" thickBot="1">
      <c r="A1007" s="63"/>
      <c r="B1007" s="356"/>
      <c r="C1007" s="357"/>
      <c r="D1007" s="60" t="s">
        <v>155</v>
      </c>
      <c r="E1007" s="61">
        <v>28.08</v>
      </c>
    </row>
    <row r="1008" spans="1:5" ht="13.5" thickBot="1">
      <c r="A1008" s="356"/>
      <c r="B1008" s="358"/>
      <c r="C1008" s="358"/>
      <c r="D1008" s="358"/>
      <c r="E1008" s="357"/>
    </row>
    <row r="1009" spans="1:5" ht="13.5" thickBot="1">
      <c r="A1009" s="63"/>
      <c r="B1009" s="356"/>
      <c r="C1009" s="357"/>
      <c r="D1009" s="60" t="s">
        <v>144</v>
      </c>
      <c r="E1009" s="61">
        <v>135.13</v>
      </c>
    </row>
    <row r="1010" spans="1:5" ht="13.5" thickBot="1">
      <c r="A1010" s="356"/>
      <c r="B1010" s="358"/>
      <c r="C1010" s="358"/>
      <c r="D1010" s="358"/>
      <c r="E1010" s="357"/>
    </row>
    <row r="1011" spans="1:5" ht="13.5" thickBot="1">
      <c r="A1011" s="57"/>
      <c r="B1011" s="356"/>
      <c r="C1011" s="357"/>
      <c r="D1011" s="111" t="s">
        <v>415</v>
      </c>
      <c r="E1011" s="59">
        <v>69.55</v>
      </c>
    </row>
    <row r="1012" spans="1:5" ht="13.5" thickBot="1">
      <c r="A1012" s="57"/>
      <c r="B1012" s="356" t="s">
        <v>111</v>
      </c>
      <c r="C1012" s="357"/>
      <c r="D1012" s="58" t="s">
        <v>376</v>
      </c>
      <c r="E1012" s="59">
        <v>21.72</v>
      </c>
    </row>
    <row r="1013" spans="1:5" ht="13.5" thickBot="1">
      <c r="A1013" s="57"/>
      <c r="B1013" s="356" t="s">
        <v>121</v>
      </c>
      <c r="C1013" s="357"/>
      <c r="D1013" s="58" t="s">
        <v>406</v>
      </c>
      <c r="E1013" s="59">
        <v>4.34</v>
      </c>
    </row>
    <row r="1014" spans="1:5" ht="13.5" thickBot="1">
      <c r="A1014" s="57" t="s">
        <v>153</v>
      </c>
      <c r="B1014" s="356"/>
      <c r="C1014" s="357"/>
      <c r="D1014" s="58" t="s">
        <v>154</v>
      </c>
      <c r="E1014" s="59">
        <v>3.61</v>
      </c>
    </row>
    <row r="1015" spans="1:5" ht="13.5" thickBot="1">
      <c r="A1015" s="57" t="s">
        <v>407</v>
      </c>
      <c r="B1015" s="356"/>
      <c r="C1015" s="357"/>
      <c r="D1015" s="58" t="s">
        <v>369</v>
      </c>
      <c r="E1015" s="59">
        <v>3.61</v>
      </c>
    </row>
    <row r="1016" spans="1:5" ht="13.5" thickBot="1">
      <c r="A1016" s="57" t="s">
        <v>408</v>
      </c>
      <c r="B1016" s="356"/>
      <c r="C1016" s="357"/>
      <c r="D1016" s="58" t="s">
        <v>409</v>
      </c>
      <c r="E1016" s="59">
        <v>1.4</v>
      </c>
    </row>
    <row r="1017" spans="1:5" ht="13.5" thickBot="1">
      <c r="A1017" s="57" t="s">
        <v>337</v>
      </c>
      <c r="B1017" s="356"/>
      <c r="C1017" s="357"/>
      <c r="D1017" s="58" t="s">
        <v>410</v>
      </c>
      <c r="E1017" s="59">
        <v>6.98</v>
      </c>
    </row>
    <row r="1018" spans="1:5" ht="13.5" thickBot="1">
      <c r="A1018" s="57" t="s">
        <v>411</v>
      </c>
      <c r="B1018" s="356"/>
      <c r="C1018" s="357"/>
      <c r="D1018" s="58" t="s">
        <v>412</v>
      </c>
      <c r="E1018" s="59">
        <v>2.79</v>
      </c>
    </row>
    <row r="1019" spans="1:5" ht="13.5" thickBot="1">
      <c r="A1019" s="57"/>
      <c r="B1019" s="356"/>
      <c r="C1019" s="357"/>
      <c r="D1019" s="60" t="s">
        <v>155</v>
      </c>
      <c r="E1019" s="61">
        <v>114</v>
      </c>
    </row>
    <row r="1020" spans="1:5" ht="13.5" thickBot="1">
      <c r="A1020" s="57" t="s">
        <v>323</v>
      </c>
      <c r="B1020" s="356" t="s">
        <v>440</v>
      </c>
      <c r="C1020" s="358"/>
      <c r="D1020" s="358"/>
      <c r="E1020" s="357"/>
    </row>
    <row r="1021" spans="1:5" ht="13.5" thickBot="1">
      <c r="A1021" s="356"/>
      <c r="B1021" s="358"/>
      <c r="C1021" s="358"/>
      <c r="D1021" s="358"/>
      <c r="E1021" s="357"/>
    </row>
    <row r="1022" spans="1:5" ht="13.5" thickBot="1">
      <c r="A1022" s="57"/>
      <c r="B1022" s="356"/>
      <c r="C1022" s="357"/>
      <c r="D1022" s="58" t="s">
        <v>145</v>
      </c>
      <c r="E1022" s="59">
        <v>11.4</v>
      </c>
    </row>
    <row r="1023" spans="1:5" ht="13.5" thickBot="1">
      <c r="A1023" s="57"/>
      <c r="B1023" s="356"/>
      <c r="C1023" s="357"/>
      <c r="D1023" s="58" t="s">
        <v>160</v>
      </c>
      <c r="E1023" s="59">
        <v>17.37</v>
      </c>
    </row>
    <row r="1024" spans="1:5" ht="13.5" thickBot="1">
      <c r="A1024" s="63"/>
      <c r="B1024" s="356"/>
      <c r="C1024" s="357"/>
      <c r="D1024" s="60" t="s">
        <v>155</v>
      </c>
      <c r="E1024" s="61">
        <v>28.77</v>
      </c>
    </row>
    <row r="1025" spans="1:5" ht="13.5" thickBot="1">
      <c r="A1025" s="356"/>
      <c r="B1025" s="358"/>
      <c r="C1025" s="358"/>
      <c r="D1025" s="358"/>
      <c r="E1025" s="357"/>
    </row>
    <row r="1026" spans="1:5" ht="13.5" thickBot="1">
      <c r="A1026" s="79"/>
      <c r="B1026" s="356"/>
      <c r="C1026" s="357"/>
      <c r="D1026" s="60" t="s">
        <v>144</v>
      </c>
      <c r="E1026" s="90">
        <v>142.77</v>
      </c>
    </row>
    <row r="1027" spans="1:5" ht="13.5" thickBot="1">
      <c r="A1027" s="356"/>
      <c r="B1027" s="358"/>
      <c r="C1027" s="358"/>
      <c r="D1027" s="358"/>
      <c r="E1027" s="357"/>
    </row>
    <row r="1028" spans="1:5" ht="13.5" thickBot="1">
      <c r="A1028" s="57"/>
      <c r="B1028" s="356"/>
      <c r="C1028" s="357"/>
      <c r="D1028" s="111" t="s">
        <v>416</v>
      </c>
      <c r="E1028" s="59">
        <v>83.46</v>
      </c>
    </row>
    <row r="1029" spans="1:5" ht="13.5" thickBot="1">
      <c r="A1029" s="57"/>
      <c r="B1029" s="356" t="s">
        <v>111</v>
      </c>
      <c r="C1029" s="357"/>
      <c r="D1029" s="58" t="s">
        <v>376</v>
      </c>
      <c r="E1029" s="59">
        <v>21.72</v>
      </c>
    </row>
    <row r="1030" spans="1:5" ht="13.5" thickBot="1">
      <c r="A1030" s="57"/>
      <c r="B1030" s="356" t="s">
        <v>121</v>
      </c>
      <c r="C1030" s="357"/>
      <c r="D1030" s="58" t="s">
        <v>406</v>
      </c>
      <c r="E1030" s="59">
        <v>4.34</v>
      </c>
    </row>
    <row r="1031" spans="1:5" ht="13.5" thickBot="1">
      <c r="A1031" s="57" t="s">
        <v>153</v>
      </c>
      <c r="B1031" s="356"/>
      <c r="C1031" s="357"/>
      <c r="D1031" s="58" t="s">
        <v>154</v>
      </c>
      <c r="E1031" s="59">
        <v>3.61</v>
      </c>
    </row>
    <row r="1032" spans="1:5" ht="13.5" thickBot="1">
      <c r="A1032" s="57" t="s">
        <v>407</v>
      </c>
      <c r="B1032" s="356"/>
      <c r="C1032" s="357"/>
      <c r="D1032" s="58" t="s">
        <v>369</v>
      </c>
      <c r="E1032" s="59">
        <v>3.61</v>
      </c>
    </row>
    <row r="1033" spans="1:5" ht="13.5" thickBot="1">
      <c r="A1033" s="57" t="s">
        <v>408</v>
      </c>
      <c r="B1033" s="356"/>
      <c r="C1033" s="357"/>
      <c r="D1033" s="58" t="s">
        <v>409</v>
      </c>
      <c r="E1033" s="59">
        <v>1.4</v>
      </c>
    </row>
    <row r="1034" spans="1:5" ht="13.5" thickBot="1">
      <c r="A1034" s="57" t="s">
        <v>337</v>
      </c>
      <c r="B1034" s="356"/>
      <c r="C1034" s="357"/>
      <c r="D1034" s="58" t="s">
        <v>410</v>
      </c>
      <c r="E1034" s="59">
        <v>6.98</v>
      </c>
    </row>
    <row r="1035" spans="1:5" ht="13.5" thickBot="1">
      <c r="A1035" s="57" t="s">
        <v>411</v>
      </c>
      <c r="B1035" s="356"/>
      <c r="C1035" s="357"/>
      <c r="D1035" s="58" t="s">
        <v>412</v>
      </c>
      <c r="E1035" s="59">
        <v>2.79</v>
      </c>
    </row>
    <row r="1036" spans="1:5" ht="13.5" thickBot="1">
      <c r="A1036" s="57"/>
      <c r="B1036" s="356"/>
      <c r="C1036" s="357"/>
      <c r="D1036" s="60" t="s">
        <v>155</v>
      </c>
      <c r="E1036" s="61">
        <v>127.91</v>
      </c>
    </row>
    <row r="1037" spans="1:5" ht="13.5" thickBot="1">
      <c r="A1037" s="356"/>
      <c r="B1037" s="358"/>
      <c r="C1037" s="358"/>
      <c r="D1037" s="358"/>
      <c r="E1037" s="357"/>
    </row>
    <row r="1038" spans="1:5" ht="13.5" thickBot="1">
      <c r="A1038" s="57" t="s">
        <v>323</v>
      </c>
      <c r="B1038" s="356" t="s">
        <v>442</v>
      </c>
      <c r="C1038" s="358"/>
      <c r="D1038" s="358"/>
      <c r="E1038" s="357"/>
    </row>
    <row r="1039" spans="1:5" ht="13.5" thickBot="1">
      <c r="A1039" s="356"/>
      <c r="B1039" s="358"/>
      <c r="C1039" s="358"/>
      <c r="D1039" s="358"/>
      <c r="E1039" s="357"/>
    </row>
    <row r="1040" spans="1:5" ht="13.5" thickBot="1">
      <c r="A1040" s="57"/>
      <c r="B1040" s="356"/>
      <c r="C1040" s="357"/>
      <c r="D1040" s="58" t="s">
        <v>145</v>
      </c>
      <c r="E1040" s="59">
        <v>12.79</v>
      </c>
    </row>
    <row r="1041" spans="1:5" ht="13.5" thickBot="1">
      <c r="A1041" s="57"/>
      <c r="B1041" s="356"/>
      <c r="C1041" s="357"/>
      <c r="D1041" s="58" t="s">
        <v>160</v>
      </c>
      <c r="E1041" s="59">
        <v>17.37</v>
      </c>
    </row>
    <row r="1042" spans="1:5" ht="13.5" thickBot="1">
      <c r="A1042" s="63"/>
      <c r="B1042" s="356"/>
      <c r="C1042" s="357"/>
      <c r="D1042" s="60" t="s">
        <v>155</v>
      </c>
      <c r="E1042" s="61">
        <v>30.16</v>
      </c>
    </row>
    <row r="1043" spans="1:5" ht="13.5" thickBot="1">
      <c r="A1043" s="356"/>
      <c r="B1043" s="358"/>
      <c r="C1043" s="358"/>
      <c r="D1043" s="358"/>
      <c r="E1043" s="357"/>
    </row>
    <row r="1044" spans="1:5" ht="13.5" thickBot="1">
      <c r="A1044" s="63"/>
      <c r="B1044" s="356"/>
      <c r="C1044" s="357"/>
      <c r="D1044" s="60" t="s">
        <v>144</v>
      </c>
      <c r="E1044" s="61">
        <v>158.07</v>
      </c>
    </row>
    <row r="1045" spans="1:5" ht="13.5" thickBot="1">
      <c r="A1045" s="356"/>
      <c r="B1045" s="358"/>
      <c r="C1045" s="358"/>
      <c r="D1045" s="358"/>
      <c r="E1045" s="357"/>
    </row>
    <row r="1046" spans="1:5" ht="13.5" thickBot="1">
      <c r="A1046" s="57"/>
      <c r="B1046" s="356"/>
      <c r="C1046" s="357"/>
      <c r="D1046" s="111" t="s">
        <v>169</v>
      </c>
      <c r="E1046" s="59">
        <v>107.8</v>
      </c>
    </row>
    <row r="1047" spans="1:5" ht="13.5" thickBot="1">
      <c r="A1047" s="57"/>
      <c r="B1047" s="356" t="s">
        <v>111</v>
      </c>
      <c r="C1047" s="357"/>
      <c r="D1047" s="58" t="s">
        <v>376</v>
      </c>
      <c r="E1047" s="59">
        <v>21.72</v>
      </c>
    </row>
    <row r="1048" spans="1:5" ht="13.5" thickBot="1">
      <c r="A1048" s="57"/>
      <c r="B1048" s="356" t="s">
        <v>121</v>
      </c>
      <c r="C1048" s="357"/>
      <c r="D1048" s="58" t="s">
        <v>406</v>
      </c>
      <c r="E1048" s="59">
        <v>4.34</v>
      </c>
    </row>
    <row r="1049" spans="1:5" ht="13.5" thickBot="1">
      <c r="A1049" s="57" t="s">
        <v>153</v>
      </c>
      <c r="B1049" s="356"/>
      <c r="C1049" s="357"/>
      <c r="D1049" s="58" t="s">
        <v>154</v>
      </c>
      <c r="E1049" s="59">
        <v>3.61</v>
      </c>
    </row>
    <row r="1050" spans="1:5" ht="13.5" thickBot="1">
      <c r="A1050" s="57" t="s">
        <v>407</v>
      </c>
      <c r="B1050" s="356"/>
      <c r="C1050" s="357"/>
      <c r="D1050" s="58" t="s">
        <v>369</v>
      </c>
      <c r="E1050" s="59">
        <v>3.61</v>
      </c>
    </row>
    <row r="1051" spans="1:5" ht="13.5" thickBot="1">
      <c r="A1051" s="57" t="s">
        <v>408</v>
      </c>
      <c r="B1051" s="356"/>
      <c r="C1051" s="357"/>
      <c r="D1051" s="58" t="s">
        <v>409</v>
      </c>
      <c r="E1051" s="59">
        <v>1.4</v>
      </c>
    </row>
    <row r="1052" spans="1:5" ht="13.5" thickBot="1">
      <c r="A1052" s="57" t="s">
        <v>337</v>
      </c>
      <c r="B1052" s="356"/>
      <c r="C1052" s="357"/>
      <c r="D1052" s="58" t="s">
        <v>410</v>
      </c>
      <c r="E1052" s="59">
        <v>6.98</v>
      </c>
    </row>
    <row r="1053" spans="1:5" ht="13.5" thickBot="1">
      <c r="A1053" s="57" t="s">
        <v>411</v>
      </c>
      <c r="B1053" s="356"/>
      <c r="C1053" s="357"/>
      <c r="D1053" s="58" t="s">
        <v>412</v>
      </c>
      <c r="E1053" s="59">
        <v>2.79</v>
      </c>
    </row>
    <row r="1054" spans="1:5" ht="13.5" thickBot="1">
      <c r="A1054" s="57"/>
      <c r="B1054" s="356"/>
      <c r="C1054" s="357"/>
      <c r="D1054" s="60" t="s">
        <v>155</v>
      </c>
      <c r="E1054" s="61">
        <v>152.25</v>
      </c>
    </row>
    <row r="1055" spans="1:5" ht="13.5" thickBot="1">
      <c r="A1055" s="356"/>
      <c r="B1055" s="358"/>
      <c r="C1055" s="358"/>
      <c r="D1055" s="358"/>
      <c r="E1055" s="357"/>
    </row>
    <row r="1056" spans="1:5" ht="13.5" thickBot="1">
      <c r="A1056" s="78" t="s">
        <v>323</v>
      </c>
      <c r="B1056" s="356" t="s">
        <v>441</v>
      </c>
      <c r="C1056" s="358"/>
      <c r="D1056" s="358"/>
      <c r="E1056" s="357"/>
    </row>
    <row r="1057" spans="1:5" ht="13.5" thickBot="1">
      <c r="A1057" s="356"/>
      <c r="B1057" s="358"/>
      <c r="C1057" s="358"/>
      <c r="D1057" s="358"/>
      <c r="E1057" s="357"/>
    </row>
    <row r="1058" spans="1:5" ht="13.5" thickBot="1">
      <c r="A1058" s="57"/>
      <c r="B1058" s="356"/>
      <c r="C1058" s="357"/>
      <c r="D1058" s="58" t="s">
        <v>145</v>
      </c>
      <c r="E1058" s="59">
        <v>15.23</v>
      </c>
    </row>
    <row r="1059" spans="1:5" ht="13.5" thickBot="1">
      <c r="A1059" s="57"/>
      <c r="B1059" s="356"/>
      <c r="C1059" s="357"/>
      <c r="D1059" s="58" t="s">
        <v>160</v>
      </c>
      <c r="E1059" s="59">
        <v>17.37</v>
      </c>
    </row>
    <row r="1060" spans="1:5" ht="13.5" thickBot="1">
      <c r="A1060" s="63"/>
      <c r="B1060" s="356"/>
      <c r="C1060" s="357"/>
      <c r="D1060" s="60" t="s">
        <v>155</v>
      </c>
      <c r="E1060" s="61">
        <v>32.6</v>
      </c>
    </row>
    <row r="1061" spans="1:5" ht="13.5" thickBot="1">
      <c r="A1061" s="356"/>
      <c r="B1061" s="358"/>
      <c r="C1061" s="358"/>
      <c r="D1061" s="358"/>
      <c r="E1061" s="357"/>
    </row>
    <row r="1062" spans="1:5" ht="13.5" thickBot="1">
      <c r="A1062" s="63"/>
      <c r="B1062" s="356"/>
      <c r="C1062" s="357"/>
      <c r="D1062" s="60" t="s">
        <v>144</v>
      </c>
      <c r="E1062" s="61">
        <v>184.85</v>
      </c>
    </row>
    <row r="1063" spans="1:5" ht="13.5" thickBot="1">
      <c r="A1063" s="402"/>
      <c r="B1063" s="403"/>
      <c r="C1063" s="403"/>
      <c r="D1063" s="403"/>
      <c r="E1063" s="404"/>
    </row>
    <row r="1064" spans="1:5" ht="13.5" thickBot="1">
      <c r="A1064" s="57"/>
      <c r="B1064" s="356"/>
      <c r="C1064" s="357"/>
      <c r="D1064" s="111" t="s">
        <v>170</v>
      </c>
      <c r="E1064" s="59">
        <v>142.58</v>
      </c>
    </row>
    <row r="1065" spans="1:5" ht="13.5" thickBot="1">
      <c r="A1065" s="57"/>
      <c r="B1065" s="356" t="s">
        <v>111</v>
      </c>
      <c r="C1065" s="357"/>
      <c r="D1065" s="58" t="s">
        <v>376</v>
      </c>
      <c r="E1065" s="59">
        <v>21.72</v>
      </c>
    </row>
    <row r="1066" spans="1:5" ht="13.5" thickBot="1">
      <c r="A1066" s="57"/>
      <c r="B1066" s="356" t="s">
        <v>121</v>
      </c>
      <c r="C1066" s="357"/>
      <c r="D1066" s="58" t="s">
        <v>406</v>
      </c>
      <c r="E1066" s="59">
        <v>4.34</v>
      </c>
    </row>
    <row r="1067" spans="1:5" ht="13.5" thickBot="1">
      <c r="A1067" s="57" t="s">
        <v>153</v>
      </c>
      <c r="B1067" s="356"/>
      <c r="C1067" s="357"/>
      <c r="D1067" s="58" t="s">
        <v>154</v>
      </c>
      <c r="E1067" s="59">
        <v>3.61</v>
      </c>
    </row>
    <row r="1068" spans="1:5" ht="13.5" thickBot="1">
      <c r="A1068" s="57" t="s">
        <v>407</v>
      </c>
      <c r="B1068" s="356"/>
      <c r="C1068" s="357"/>
      <c r="D1068" s="58" t="s">
        <v>369</v>
      </c>
      <c r="E1068" s="59">
        <v>3.61</v>
      </c>
    </row>
    <row r="1069" spans="1:5" ht="13.5" thickBot="1">
      <c r="A1069" s="57" t="s">
        <v>408</v>
      </c>
      <c r="B1069" s="356"/>
      <c r="C1069" s="357"/>
      <c r="D1069" s="58" t="s">
        <v>409</v>
      </c>
      <c r="E1069" s="59">
        <v>1.4</v>
      </c>
    </row>
    <row r="1070" spans="1:5" ht="13.5" thickBot="1">
      <c r="A1070" s="57" t="s">
        <v>337</v>
      </c>
      <c r="B1070" s="356"/>
      <c r="C1070" s="357"/>
      <c r="D1070" s="58" t="s">
        <v>410</v>
      </c>
      <c r="E1070" s="59">
        <v>6.98</v>
      </c>
    </row>
    <row r="1071" spans="1:5" ht="13.5" thickBot="1">
      <c r="A1071" s="57" t="s">
        <v>411</v>
      </c>
      <c r="B1071" s="356"/>
      <c r="C1071" s="357"/>
      <c r="D1071" s="58" t="s">
        <v>412</v>
      </c>
      <c r="E1071" s="59">
        <v>2.79</v>
      </c>
    </row>
    <row r="1072" spans="1:5" ht="13.5" thickBot="1">
      <c r="A1072" s="57"/>
      <c r="B1072" s="356"/>
      <c r="C1072" s="357"/>
      <c r="D1072" s="60" t="s">
        <v>155</v>
      </c>
      <c r="E1072" s="61">
        <v>187.03</v>
      </c>
    </row>
    <row r="1073" spans="1:5" ht="13.5" thickBot="1">
      <c r="A1073" s="356"/>
      <c r="B1073" s="358"/>
      <c r="C1073" s="358"/>
      <c r="D1073" s="358"/>
      <c r="E1073" s="357"/>
    </row>
    <row r="1074" spans="1:5" ht="13.5" thickBot="1">
      <c r="A1074" s="57" t="s">
        <v>323</v>
      </c>
      <c r="B1074" s="356" t="s">
        <v>443</v>
      </c>
      <c r="C1074" s="358"/>
      <c r="D1074" s="358"/>
      <c r="E1074" s="357"/>
    </row>
    <row r="1075" spans="1:5" ht="13.5" thickBot="1">
      <c r="A1075" s="356"/>
      <c r="B1075" s="358"/>
      <c r="C1075" s="358"/>
      <c r="D1075" s="358"/>
      <c r="E1075" s="357"/>
    </row>
    <row r="1076" spans="1:5" ht="13.5" thickBot="1">
      <c r="A1076" s="57"/>
      <c r="B1076" s="356"/>
      <c r="C1076" s="357"/>
      <c r="D1076" s="58" t="s">
        <v>145</v>
      </c>
      <c r="E1076" s="59">
        <v>18.7</v>
      </c>
    </row>
    <row r="1077" spans="1:5" ht="13.5" thickBot="1">
      <c r="A1077" s="57"/>
      <c r="B1077" s="356"/>
      <c r="C1077" s="357"/>
      <c r="D1077" s="58" t="s">
        <v>160</v>
      </c>
      <c r="E1077" s="59">
        <v>17.37</v>
      </c>
    </row>
    <row r="1078" spans="1:5" ht="13.5" thickBot="1">
      <c r="A1078" s="63"/>
      <c r="B1078" s="356"/>
      <c r="C1078" s="357"/>
      <c r="D1078" s="60" t="s">
        <v>155</v>
      </c>
      <c r="E1078" s="61">
        <v>36.07</v>
      </c>
    </row>
    <row r="1079" spans="1:5" ht="13.5" thickBot="1">
      <c r="A1079" s="356"/>
      <c r="B1079" s="358"/>
      <c r="C1079" s="358"/>
      <c r="D1079" s="358"/>
      <c r="E1079" s="357"/>
    </row>
    <row r="1080" spans="1:5" ht="13.5" thickBot="1">
      <c r="A1080" s="79"/>
      <c r="B1080" s="356"/>
      <c r="C1080" s="357"/>
      <c r="D1080" s="60" t="s">
        <v>144</v>
      </c>
      <c r="E1080" s="61">
        <v>223.1</v>
      </c>
    </row>
    <row r="1081" spans="1:5" ht="13.5" thickBot="1">
      <c r="A1081" s="356"/>
      <c r="B1081" s="358"/>
      <c r="C1081" s="358"/>
      <c r="D1081" s="358"/>
      <c r="E1081" s="357"/>
    </row>
    <row r="1082" spans="1:5" ht="13.5" thickBot="1">
      <c r="A1082" s="57"/>
      <c r="B1082" s="356"/>
      <c r="C1082" s="357"/>
      <c r="D1082" s="111" t="s">
        <v>171</v>
      </c>
      <c r="E1082" s="59">
        <v>177.35</v>
      </c>
    </row>
    <row r="1083" spans="1:5" ht="13.5" thickBot="1">
      <c r="A1083" s="57"/>
      <c r="B1083" s="356" t="s">
        <v>111</v>
      </c>
      <c r="C1083" s="357"/>
      <c r="D1083" s="58" t="s">
        <v>376</v>
      </c>
      <c r="E1083" s="59">
        <v>21.72</v>
      </c>
    </row>
    <row r="1084" spans="1:5" ht="13.5" thickBot="1">
      <c r="A1084" s="57"/>
      <c r="B1084" s="356" t="s">
        <v>121</v>
      </c>
      <c r="C1084" s="357"/>
      <c r="D1084" s="58" t="s">
        <v>406</v>
      </c>
      <c r="E1084" s="59">
        <v>4.34</v>
      </c>
    </row>
    <row r="1085" spans="1:5" ht="13.5" thickBot="1">
      <c r="A1085" s="57" t="s">
        <v>153</v>
      </c>
      <c r="B1085" s="356"/>
      <c r="C1085" s="357"/>
      <c r="D1085" s="58" t="s">
        <v>154</v>
      </c>
      <c r="E1085" s="59">
        <v>3.61</v>
      </c>
    </row>
    <row r="1086" spans="1:5" ht="13.5" thickBot="1">
      <c r="A1086" s="57" t="s">
        <v>407</v>
      </c>
      <c r="B1086" s="356"/>
      <c r="C1086" s="357"/>
      <c r="D1086" s="58" t="s">
        <v>369</v>
      </c>
      <c r="E1086" s="59">
        <v>3.61</v>
      </c>
    </row>
    <row r="1087" spans="1:5" ht="13.5" thickBot="1">
      <c r="A1087" s="57" t="s">
        <v>408</v>
      </c>
      <c r="B1087" s="356"/>
      <c r="C1087" s="357"/>
      <c r="D1087" s="58" t="s">
        <v>409</v>
      </c>
      <c r="E1087" s="59">
        <v>1.4</v>
      </c>
    </row>
    <row r="1088" spans="1:5" ht="13.5" thickBot="1">
      <c r="A1088" s="57" t="s">
        <v>337</v>
      </c>
      <c r="B1088" s="356"/>
      <c r="C1088" s="357"/>
      <c r="D1088" s="58" t="s">
        <v>410</v>
      </c>
      <c r="E1088" s="59">
        <v>6.98</v>
      </c>
    </row>
    <row r="1089" spans="1:5" ht="13.5" thickBot="1">
      <c r="A1089" s="57" t="s">
        <v>411</v>
      </c>
      <c r="B1089" s="356"/>
      <c r="C1089" s="357"/>
      <c r="D1089" s="58" t="s">
        <v>412</v>
      </c>
      <c r="E1089" s="59">
        <v>2.79</v>
      </c>
    </row>
    <row r="1090" spans="1:5" ht="13.5" thickBot="1">
      <c r="A1090" s="57"/>
      <c r="B1090" s="356"/>
      <c r="C1090" s="357"/>
      <c r="D1090" s="60" t="s">
        <v>155</v>
      </c>
      <c r="E1090" s="61">
        <v>221.8</v>
      </c>
    </row>
    <row r="1091" spans="1:5" ht="13.5" thickBot="1">
      <c r="A1091" s="356"/>
      <c r="B1091" s="358"/>
      <c r="C1091" s="358"/>
      <c r="D1091" s="358"/>
      <c r="E1091" s="357"/>
    </row>
    <row r="1092" spans="1:5" ht="13.5" thickBot="1">
      <c r="A1092" s="57" t="s">
        <v>323</v>
      </c>
      <c r="B1092" s="356" t="s">
        <v>444</v>
      </c>
      <c r="C1092" s="358"/>
      <c r="D1092" s="358"/>
      <c r="E1092" s="357"/>
    </row>
    <row r="1093" spans="1:5" ht="13.5" thickBot="1">
      <c r="A1093" s="356"/>
      <c r="B1093" s="358"/>
      <c r="C1093" s="358"/>
      <c r="D1093" s="358"/>
      <c r="E1093" s="357"/>
    </row>
    <row r="1094" spans="1:5" ht="13.5" thickBot="1">
      <c r="A1094" s="57"/>
      <c r="B1094" s="356"/>
      <c r="C1094" s="357"/>
      <c r="D1094" s="58" t="s">
        <v>145</v>
      </c>
      <c r="E1094" s="59">
        <v>22.18</v>
      </c>
    </row>
    <row r="1095" spans="1:5" ht="13.5" thickBot="1">
      <c r="A1095" s="57"/>
      <c r="B1095" s="356"/>
      <c r="C1095" s="357"/>
      <c r="D1095" s="58" t="s">
        <v>160</v>
      </c>
      <c r="E1095" s="59">
        <v>17.37</v>
      </c>
    </row>
    <row r="1096" spans="1:5" ht="13.5" thickBot="1">
      <c r="A1096" s="63"/>
      <c r="B1096" s="356"/>
      <c r="C1096" s="357"/>
      <c r="D1096" s="60" t="s">
        <v>155</v>
      </c>
      <c r="E1096" s="61">
        <v>39.55</v>
      </c>
    </row>
    <row r="1097" spans="1:5" ht="13.5" thickBot="1">
      <c r="A1097" s="356"/>
      <c r="B1097" s="358"/>
      <c r="C1097" s="358"/>
      <c r="D1097" s="358"/>
      <c r="E1097" s="357"/>
    </row>
    <row r="1098" spans="1:5" ht="13.5" thickBot="1">
      <c r="A1098" s="78"/>
      <c r="B1098" s="356"/>
      <c r="C1098" s="357"/>
      <c r="D1098" s="89" t="s">
        <v>144</v>
      </c>
      <c r="E1098" s="101">
        <v>261.35</v>
      </c>
    </row>
    <row r="1099" spans="1:5" ht="13.5" thickBot="1">
      <c r="A1099" s="356"/>
      <c r="B1099" s="358"/>
      <c r="C1099" s="358"/>
      <c r="D1099" s="358"/>
      <c r="E1099" s="357"/>
    </row>
    <row r="1100" spans="1:5" ht="13.5" thickBot="1">
      <c r="A1100" s="57"/>
      <c r="B1100" s="356"/>
      <c r="C1100" s="357"/>
      <c r="D1100" s="111" t="s">
        <v>172</v>
      </c>
      <c r="E1100" s="59">
        <v>212.13</v>
      </c>
    </row>
    <row r="1101" spans="1:5" ht="13.5" thickBot="1">
      <c r="A1101" s="57"/>
      <c r="B1101" s="356" t="s">
        <v>111</v>
      </c>
      <c r="C1101" s="357"/>
      <c r="D1101" s="58" t="s">
        <v>376</v>
      </c>
      <c r="E1101" s="59">
        <v>21.72</v>
      </c>
    </row>
    <row r="1102" spans="1:5" ht="13.5" thickBot="1">
      <c r="A1102" s="57"/>
      <c r="B1102" s="356" t="s">
        <v>121</v>
      </c>
      <c r="C1102" s="357"/>
      <c r="D1102" s="58" t="s">
        <v>406</v>
      </c>
      <c r="E1102" s="59">
        <v>4.34</v>
      </c>
    </row>
    <row r="1103" spans="1:5" ht="13.5" thickBot="1">
      <c r="A1103" s="57" t="s">
        <v>153</v>
      </c>
      <c r="B1103" s="356"/>
      <c r="C1103" s="357"/>
      <c r="D1103" s="58" t="s">
        <v>154</v>
      </c>
      <c r="E1103" s="59">
        <v>3.61</v>
      </c>
    </row>
    <row r="1104" spans="1:5" ht="13.5" thickBot="1">
      <c r="A1104" s="57" t="s">
        <v>407</v>
      </c>
      <c r="B1104" s="356"/>
      <c r="C1104" s="357"/>
      <c r="D1104" s="58" t="s">
        <v>369</v>
      </c>
      <c r="E1104" s="59">
        <v>3.61</v>
      </c>
    </row>
    <row r="1105" spans="1:5" ht="13.5" thickBot="1">
      <c r="A1105" s="57" t="s">
        <v>408</v>
      </c>
      <c r="B1105" s="356"/>
      <c r="C1105" s="357"/>
      <c r="D1105" s="58" t="s">
        <v>409</v>
      </c>
      <c r="E1105" s="59">
        <v>1.4</v>
      </c>
    </row>
    <row r="1106" spans="1:5" ht="13.5" thickBot="1">
      <c r="A1106" s="57" t="s">
        <v>337</v>
      </c>
      <c r="B1106" s="356"/>
      <c r="C1106" s="357"/>
      <c r="D1106" s="58" t="s">
        <v>410</v>
      </c>
      <c r="E1106" s="59">
        <v>6.98</v>
      </c>
    </row>
    <row r="1107" spans="1:5" ht="13.5" thickBot="1">
      <c r="A1107" s="57" t="s">
        <v>411</v>
      </c>
      <c r="B1107" s="356"/>
      <c r="C1107" s="357"/>
      <c r="D1107" s="58" t="s">
        <v>412</v>
      </c>
      <c r="E1107" s="59">
        <v>2.79</v>
      </c>
    </row>
    <row r="1108" spans="1:5" ht="13.5" thickBot="1">
      <c r="A1108" s="57"/>
      <c r="B1108" s="356"/>
      <c r="C1108" s="357"/>
      <c r="D1108" s="60" t="s">
        <v>155</v>
      </c>
      <c r="E1108" s="61">
        <v>256.58</v>
      </c>
    </row>
    <row r="1109" spans="1:5" ht="13.5" thickBot="1">
      <c r="A1109" s="356"/>
      <c r="B1109" s="358"/>
      <c r="C1109" s="358"/>
      <c r="D1109" s="358"/>
      <c r="E1109" s="357"/>
    </row>
    <row r="1110" spans="1:5" ht="13.5" thickBot="1">
      <c r="A1110" s="57" t="s">
        <v>323</v>
      </c>
      <c r="B1110" s="356" t="s">
        <v>445</v>
      </c>
      <c r="C1110" s="358"/>
      <c r="D1110" s="358"/>
      <c r="E1110" s="357"/>
    </row>
    <row r="1111" spans="1:5" ht="13.5" thickBot="1">
      <c r="A1111" s="356"/>
      <c r="B1111" s="358"/>
      <c r="C1111" s="358"/>
      <c r="D1111" s="358"/>
      <c r="E1111" s="357"/>
    </row>
    <row r="1112" spans="1:5" ht="13.5" thickBot="1">
      <c r="A1112" s="57"/>
      <c r="B1112" s="356"/>
      <c r="C1112" s="357"/>
      <c r="D1112" s="58" t="s">
        <v>145</v>
      </c>
      <c r="E1112" s="59">
        <v>25.66</v>
      </c>
    </row>
    <row r="1113" spans="1:5" ht="13.5" thickBot="1">
      <c r="A1113" s="57"/>
      <c r="B1113" s="356"/>
      <c r="C1113" s="357"/>
      <c r="D1113" s="58" t="s">
        <v>160</v>
      </c>
      <c r="E1113" s="59">
        <v>17.37</v>
      </c>
    </row>
    <row r="1114" spans="1:5" ht="13.5" thickBot="1">
      <c r="A1114" s="63"/>
      <c r="B1114" s="356"/>
      <c r="C1114" s="357"/>
      <c r="D1114" s="60" t="s">
        <v>144</v>
      </c>
      <c r="E1114" s="61">
        <v>43.03</v>
      </c>
    </row>
    <row r="1115" spans="1:5" ht="13.5" thickBot="1">
      <c r="A1115" s="356"/>
      <c r="B1115" s="358"/>
      <c r="C1115" s="358"/>
      <c r="D1115" s="358"/>
      <c r="E1115" s="357"/>
    </row>
    <row r="1116" spans="1:5" ht="13.5" thickBot="1">
      <c r="A1116" s="63"/>
      <c r="B1116" s="356"/>
      <c r="C1116" s="357"/>
      <c r="D1116" s="60" t="s">
        <v>144</v>
      </c>
      <c r="E1116" s="61">
        <v>299.61</v>
      </c>
    </row>
    <row r="1117" spans="1:5" ht="13.5" thickBot="1">
      <c r="A1117" s="96"/>
      <c r="B1117" s="356"/>
      <c r="C1117" s="357"/>
      <c r="D1117" s="103"/>
      <c r="E1117" s="59"/>
    </row>
    <row r="1118" spans="1:5" ht="13.5" thickBot="1">
      <c r="A1118" s="57"/>
      <c r="B1118" s="356"/>
      <c r="C1118" s="357"/>
      <c r="D1118" s="111" t="s">
        <v>173</v>
      </c>
      <c r="E1118" s="59">
        <v>246.9</v>
      </c>
    </row>
    <row r="1119" spans="1:5" ht="13.5" thickBot="1">
      <c r="A1119" s="57"/>
      <c r="B1119" s="356" t="s">
        <v>111</v>
      </c>
      <c r="C1119" s="357"/>
      <c r="D1119" s="58" t="s">
        <v>376</v>
      </c>
      <c r="E1119" s="59">
        <v>21.72</v>
      </c>
    </row>
    <row r="1120" spans="1:5" ht="13.5" thickBot="1">
      <c r="A1120" s="57"/>
      <c r="B1120" s="356" t="s">
        <v>121</v>
      </c>
      <c r="C1120" s="357"/>
      <c r="D1120" s="58" t="s">
        <v>406</v>
      </c>
      <c r="E1120" s="59">
        <v>4.34</v>
      </c>
    </row>
    <row r="1121" spans="1:5" ht="13.5" thickBot="1">
      <c r="A1121" s="57" t="s">
        <v>153</v>
      </c>
      <c r="B1121" s="356"/>
      <c r="C1121" s="357"/>
      <c r="D1121" s="58" t="s">
        <v>154</v>
      </c>
      <c r="E1121" s="59">
        <v>3.61</v>
      </c>
    </row>
    <row r="1122" spans="1:5" ht="13.5" thickBot="1">
      <c r="A1122" s="57" t="s">
        <v>407</v>
      </c>
      <c r="B1122" s="356"/>
      <c r="C1122" s="357"/>
      <c r="D1122" s="58" t="s">
        <v>369</v>
      </c>
      <c r="E1122" s="59">
        <v>3.61</v>
      </c>
    </row>
    <row r="1123" spans="1:5" ht="13.5" thickBot="1">
      <c r="A1123" s="57" t="s">
        <v>408</v>
      </c>
      <c r="B1123" s="356"/>
      <c r="C1123" s="357"/>
      <c r="D1123" s="58" t="s">
        <v>409</v>
      </c>
      <c r="E1123" s="59">
        <v>1.4</v>
      </c>
    </row>
    <row r="1124" spans="1:5" ht="13.5" thickBot="1">
      <c r="A1124" s="57" t="s">
        <v>337</v>
      </c>
      <c r="B1124" s="356"/>
      <c r="C1124" s="357"/>
      <c r="D1124" s="58" t="s">
        <v>410</v>
      </c>
      <c r="E1124" s="59">
        <v>6.98</v>
      </c>
    </row>
    <row r="1125" spans="1:5" ht="13.5" thickBot="1">
      <c r="A1125" s="57" t="s">
        <v>411</v>
      </c>
      <c r="B1125" s="356"/>
      <c r="C1125" s="357"/>
      <c r="D1125" s="58" t="s">
        <v>412</v>
      </c>
      <c r="E1125" s="59">
        <v>2.79</v>
      </c>
    </row>
    <row r="1126" spans="1:5" ht="13.5" thickBot="1">
      <c r="A1126" s="57"/>
      <c r="B1126" s="356"/>
      <c r="C1126" s="357"/>
      <c r="D1126" s="60" t="s">
        <v>155</v>
      </c>
      <c r="E1126" s="61">
        <v>291.35</v>
      </c>
    </row>
    <row r="1127" spans="1:5" ht="13.5" thickBot="1">
      <c r="A1127" s="356"/>
      <c r="B1127" s="358"/>
      <c r="C1127" s="358"/>
      <c r="D1127" s="358"/>
      <c r="E1127" s="357"/>
    </row>
    <row r="1128" spans="1:5" ht="13.5" thickBot="1">
      <c r="A1128" s="57" t="s">
        <v>323</v>
      </c>
      <c r="B1128" s="356" t="s">
        <v>446</v>
      </c>
      <c r="C1128" s="358"/>
      <c r="D1128" s="358"/>
      <c r="E1128" s="357"/>
    </row>
    <row r="1129" spans="1:5" ht="13.5" thickBot="1">
      <c r="A1129" s="356"/>
      <c r="B1129" s="358"/>
      <c r="C1129" s="358"/>
      <c r="D1129" s="358"/>
      <c r="E1129" s="357"/>
    </row>
    <row r="1130" spans="1:5" ht="13.5" thickBot="1">
      <c r="A1130" s="57"/>
      <c r="B1130" s="356"/>
      <c r="C1130" s="357"/>
      <c r="D1130" s="58" t="s">
        <v>145</v>
      </c>
      <c r="E1130" s="59">
        <v>29.14</v>
      </c>
    </row>
    <row r="1131" spans="1:5" ht="13.5" thickBot="1">
      <c r="A1131" s="57"/>
      <c r="B1131" s="356"/>
      <c r="C1131" s="357"/>
      <c r="D1131" s="58" t="s">
        <v>160</v>
      </c>
      <c r="E1131" s="59">
        <v>17.37</v>
      </c>
    </row>
    <row r="1132" spans="1:5" ht="13.5" thickBot="1">
      <c r="A1132" s="63"/>
      <c r="B1132" s="356"/>
      <c r="C1132" s="357"/>
      <c r="D1132" s="60" t="s">
        <v>155</v>
      </c>
      <c r="E1132" s="61">
        <v>46.51</v>
      </c>
    </row>
    <row r="1133" spans="1:5" ht="13.5" thickBot="1">
      <c r="A1133" s="356"/>
      <c r="B1133" s="358"/>
      <c r="C1133" s="358"/>
      <c r="D1133" s="358"/>
      <c r="E1133" s="357"/>
    </row>
    <row r="1134" spans="1:5" ht="13.5" thickBot="1">
      <c r="A1134" s="79"/>
      <c r="B1134" s="356"/>
      <c r="C1134" s="357"/>
      <c r="D1134" s="89" t="s">
        <v>144</v>
      </c>
      <c r="E1134" s="90">
        <v>337.86</v>
      </c>
    </row>
    <row r="1135" spans="1:5" ht="13.5" thickBot="1">
      <c r="A1135" s="356"/>
      <c r="B1135" s="358"/>
      <c r="C1135" s="358"/>
      <c r="D1135" s="358"/>
      <c r="E1135" s="357"/>
    </row>
    <row r="1136" spans="1:5" ht="13.5" thickBot="1">
      <c r="A1136" s="57"/>
      <c r="B1136" s="356"/>
      <c r="C1136" s="357"/>
      <c r="D1136" s="111" t="s">
        <v>417</v>
      </c>
      <c r="E1136" s="59">
        <v>299.07</v>
      </c>
    </row>
    <row r="1137" spans="1:5" ht="13.5" thickBot="1">
      <c r="A1137" s="57"/>
      <c r="B1137" s="356" t="s">
        <v>111</v>
      </c>
      <c r="C1137" s="357"/>
      <c r="D1137" s="58" t="s">
        <v>376</v>
      </c>
      <c r="E1137" s="59">
        <v>21.72</v>
      </c>
    </row>
    <row r="1138" spans="1:5" ht="13.5" thickBot="1">
      <c r="A1138" s="57"/>
      <c r="B1138" s="356" t="s">
        <v>121</v>
      </c>
      <c r="C1138" s="357"/>
      <c r="D1138" s="58" t="s">
        <v>406</v>
      </c>
      <c r="E1138" s="59">
        <v>4.34</v>
      </c>
    </row>
    <row r="1139" spans="1:5" ht="13.5" thickBot="1">
      <c r="A1139" s="57" t="s">
        <v>153</v>
      </c>
      <c r="B1139" s="356"/>
      <c r="C1139" s="357"/>
      <c r="D1139" s="58" t="s">
        <v>154</v>
      </c>
      <c r="E1139" s="59">
        <v>3.61</v>
      </c>
    </row>
    <row r="1140" spans="1:5" ht="13.5" thickBot="1">
      <c r="A1140" s="57" t="s">
        <v>407</v>
      </c>
      <c r="B1140" s="356"/>
      <c r="C1140" s="357"/>
      <c r="D1140" s="58" t="s">
        <v>369</v>
      </c>
      <c r="E1140" s="59">
        <v>3.61</v>
      </c>
    </row>
    <row r="1141" spans="1:5" ht="13.5" thickBot="1">
      <c r="A1141" s="57" t="s">
        <v>408</v>
      </c>
      <c r="B1141" s="356"/>
      <c r="C1141" s="357"/>
      <c r="D1141" s="58" t="s">
        <v>409</v>
      </c>
      <c r="E1141" s="59">
        <v>1.4</v>
      </c>
    </row>
    <row r="1142" spans="1:5" ht="13.5" thickBot="1">
      <c r="A1142" s="57" t="s">
        <v>337</v>
      </c>
      <c r="B1142" s="356"/>
      <c r="C1142" s="357"/>
      <c r="D1142" s="58" t="s">
        <v>410</v>
      </c>
      <c r="E1142" s="59">
        <v>6.98</v>
      </c>
    </row>
    <row r="1143" spans="1:5" ht="13.5" thickBot="1">
      <c r="A1143" s="57" t="s">
        <v>411</v>
      </c>
      <c r="B1143" s="356"/>
      <c r="C1143" s="357"/>
      <c r="D1143" s="58" t="s">
        <v>412</v>
      </c>
      <c r="E1143" s="59">
        <v>2.79</v>
      </c>
    </row>
    <row r="1144" spans="1:5" ht="13.5" thickBot="1">
      <c r="A1144" s="57"/>
      <c r="B1144" s="356"/>
      <c r="C1144" s="357"/>
      <c r="D1144" s="60" t="s">
        <v>155</v>
      </c>
      <c r="E1144" s="61">
        <v>343.52</v>
      </c>
    </row>
    <row r="1145" spans="1:5" ht="13.5" thickBot="1">
      <c r="A1145" s="356"/>
      <c r="B1145" s="358"/>
      <c r="C1145" s="358"/>
      <c r="D1145" s="358"/>
      <c r="E1145" s="357"/>
    </row>
    <row r="1146" spans="1:5" ht="13.5" thickBot="1">
      <c r="A1146" s="57" t="s">
        <v>323</v>
      </c>
      <c r="B1146" s="356" t="s">
        <v>447</v>
      </c>
      <c r="C1146" s="358"/>
      <c r="D1146" s="358"/>
      <c r="E1146" s="357"/>
    </row>
    <row r="1147" spans="1:5" ht="13.5" thickBot="1">
      <c r="A1147" s="356"/>
      <c r="B1147" s="358"/>
      <c r="C1147" s="358"/>
      <c r="D1147" s="358"/>
      <c r="E1147" s="357"/>
    </row>
    <row r="1148" spans="1:5" ht="13.5" thickBot="1">
      <c r="A1148" s="57"/>
      <c r="B1148" s="356"/>
      <c r="C1148" s="357"/>
      <c r="D1148" s="58" t="s">
        <v>145</v>
      </c>
      <c r="E1148" s="59">
        <v>34.35</v>
      </c>
    </row>
    <row r="1149" spans="1:5" ht="13.5" thickBot="1">
      <c r="A1149" s="57"/>
      <c r="B1149" s="356"/>
      <c r="C1149" s="357"/>
      <c r="D1149" s="58" t="s">
        <v>160</v>
      </c>
      <c r="E1149" s="59">
        <v>17.37</v>
      </c>
    </row>
    <row r="1150" spans="1:5" ht="13.5" thickBot="1">
      <c r="A1150" s="63"/>
      <c r="B1150" s="356"/>
      <c r="C1150" s="357"/>
      <c r="D1150" s="60" t="s">
        <v>155</v>
      </c>
      <c r="E1150" s="61">
        <v>51.72</v>
      </c>
    </row>
    <row r="1151" spans="1:5" ht="13.5" thickBot="1">
      <c r="A1151" s="356"/>
      <c r="B1151" s="358"/>
      <c r="C1151" s="358"/>
      <c r="D1151" s="358"/>
      <c r="E1151" s="357"/>
    </row>
    <row r="1152" spans="1:5" ht="13.5" thickBot="1">
      <c r="A1152" s="78"/>
      <c r="B1152" s="356"/>
      <c r="C1152" s="357"/>
      <c r="D1152" s="60" t="s">
        <v>144</v>
      </c>
      <c r="E1152" s="107">
        <v>395.24</v>
      </c>
    </row>
    <row r="1153" spans="1:5" ht="13.5" thickBot="1">
      <c r="A1153" s="356"/>
      <c r="B1153" s="358"/>
      <c r="C1153" s="358"/>
      <c r="D1153" s="358"/>
      <c r="E1153" s="357"/>
    </row>
    <row r="1154" spans="1:5" ht="13.5" thickBot="1">
      <c r="A1154" s="57"/>
      <c r="B1154" s="356"/>
      <c r="C1154" s="357"/>
      <c r="D1154" s="111" t="s">
        <v>418</v>
      </c>
      <c r="E1154" s="59">
        <v>368.62</v>
      </c>
    </row>
    <row r="1155" spans="1:5" ht="13.5" thickBot="1">
      <c r="A1155" s="57"/>
      <c r="B1155" s="356" t="s">
        <v>111</v>
      </c>
      <c r="C1155" s="357"/>
      <c r="D1155" s="58" t="s">
        <v>376</v>
      </c>
      <c r="E1155" s="59">
        <v>21.72</v>
      </c>
    </row>
    <row r="1156" spans="1:5" ht="13.5" thickBot="1">
      <c r="A1156" s="57"/>
      <c r="B1156" s="356" t="s">
        <v>121</v>
      </c>
      <c r="C1156" s="357"/>
      <c r="D1156" s="58" t="s">
        <v>406</v>
      </c>
      <c r="E1156" s="59">
        <v>4.34</v>
      </c>
    </row>
    <row r="1157" spans="1:5" ht="13.5" thickBot="1">
      <c r="A1157" s="57" t="s">
        <v>153</v>
      </c>
      <c r="B1157" s="356"/>
      <c r="C1157" s="357"/>
      <c r="D1157" s="58" t="s">
        <v>154</v>
      </c>
      <c r="E1157" s="59">
        <v>3.61</v>
      </c>
    </row>
    <row r="1158" spans="1:5" ht="13.5" thickBot="1">
      <c r="A1158" s="57" t="s">
        <v>407</v>
      </c>
      <c r="B1158" s="356"/>
      <c r="C1158" s="357"/>
      <c r="D1158" s="58" t="s">
        <v>369</v>
      </c>
      <c r="E1158" s="59">
        <v>3.61</v>
      </c>
    </row>
    <row r="1159" spans="1:5" ht="13.5" thickBot="1">
      <c r="A1159" s="57" t="s">
        <v>408</v>
      </c>
      <c r="B1159" s="356"/>
      <c r="C1159" s="357"/>
      <c r="D1159" s="58" t="s">
        <v>409</v>
      </c>
      <c r="E1159" s="59">
        <v>1.4</v>
      </c>
    </row>
    <row r="1160" spans="1:5" ht="13.5" thickBot="1">
      <c r="A1160" s="57" t="s">
        <v>337</v>
      </c>
      <c r="B1160" s="356"/>
      <c r="C1160" s="357"/>
      <c r="D1160" s="58" t="s">
        <v>410</v>
      </c>
      <c r="E1160" s="59">
        <v>6.98</v>
      </c>
    </row>
    <row r="1161" spans="1:5" ht="13.5" thickBot="1">
      <c r="A1161" s="57" t="s">
        <v>411</v>
      </c>
      <c r="B1161" s="356"/>
      <c r="C1161" s="357"/>
      <c r="D1161" s="58" t="s">
        <v>412</v>
      </c>
      <c r="E1161" s="59">
        <v>2.79</v>
      </c>
    </row>
    <row r="1162" spans="1:5" ht="13.5" thickBot="1">
      <c r="A1162" s="57"/>
      <c r="B1162" s="356"/>
      <c r="C1162" s="357"/>
      <c r="D1162" s="60" t="s">
        <v>155</v>
      </c>
      <c r="E1162" s="61">
        <v>413.07</v>
      </c>
    </row>
    <row r="1163" spans="1:5" ht="13.5" thickBot="1">
      <c r="A1163" s="356"/>
      <c r="B1163" s="358"/>
      <c r="C1163" s="358"/>
      <c r="D1163" s="358"/>
      <c r="E1163" s="357"/>
    </row>
    <row r="1164" spans="1:5" ht="13.5" thickBot="1">
      <c r="A1164" s="57" t="s">
        <v>323</v>
      </c>
      <c r="B1164" s="356" t="s">
        <v>448</v>
      </c>
      <c r="C1164" s="358"/>
      <c r="D1164" s="358"/>
      <c r="E1164" s="357"/>
    </row>
    <row r="1165" spans="1:5" ht="13.5" thickBot="1">
      <c r="A1165" s="356"/>
      <c r="B1165" s="358"/>
      <c r="C1165" s="358"/>
      <c r="D1165" s="358"/>
      <c r="E1165" s="357"/>
    </row>
    <row r="1166" spans="1:5" ht="13.5" thickBot="1">
      <c r="A1166" s="57"/>
      <c r="B1166" s="356"/>
      <c r="C1166" s="357"/>
      <c r="D1166" s="58" t="s">
        <v>145</v>
      </c>
      <c r="E1166" s="59">
        <v>41.3</v>
      </c>
    </row>
    <row r="1167" spans="1:5" ht="13.5" thickBot="1">
      <c r="A1167" s="57"/>
      <c r="B1167" s="356"/>
      <c r="C1167" s="357"/>
      <c r="D1167" s="58" t="s">
        <v>160</v>
      </c>
      <c r="E1167" s="59">
        <v>17.37</v>
      </c>
    </row>
    <row r="1168" spans="1:5" ht="13.5" thickBot="1">
      <c r="A1168" s="63"/>
      <c r="B1168" s="356"/>
      <c r="C1168" s="357"/>
      <c r="D1168" s="60" t="s">
        <v>155</v>
      </c>
      <c r="E1168" s="61">
        <v>58.67</v>
      </c>
    </row>
    <row r="1169" spans="1:5" ht="13.5" thickBot="1">
      <c r="A1169" s="356"/>
      <c r="B1169" s="358"/>
      <c r="C1169" s="358"/>
      <c r="D1169" s="358"/>
      <c r="E1169" s="357"/>
    </row>
    <row r="1170" spans="1:5" ht="13.5" thickBot="1">
      <c r="A1170" s="63"/>
      <c r="B1170" s="356"/>
      <c r="C1170" s="357"/>
      <c r="D1170" s="60" t="s">
        <v>144</v>
      </c>
      <c r="E1170" s="61">
        <v>471.74</v>
      </c>
    </row>
    <row r="1171" spans="1:5" ht="13.5" thickBot="1">
      <c r="A1171" s="96"/>
      <c r="B1171" s="356"/>
      <c r="C1171" s="357"/>
      <c r="D1171" s="103"/>
      <c r="E1171" s="59"/>
    </row>
    <row r="1172" spans="1:5" ht="13.5" thickBot="1">
      <c r="A1172" s="57"/>
      <c r="B1172" s="356"/>
      <c r="C1172" s="357"/>
      <c r="D1172" s="111" t="s">
        <v>419</v>
      </c>
      <c r="E1172" s="59">
        <v>438.17</v>
      </c>
    </row>
    <row r="1173" spans="1:5" ht="13.5" thickBot="1">
      <c r="A1173" s="57"/>
      <c r="B1173" s="356" t="s">
        <v>111</v>
      </c>
      <c r="C1173" s="357"/>
      <c r="D1173" s="58" t="s">
        <v>376</v>
      </c>
      <c r="E1173" s="59">
        <v>21.72</v>
      </c>
    </row>
    <row r="1174" spans="1:5" ht="13.5" thickBot="1">
      <c r="A1174" s="57"/>
      <c r="B1174" s="356" t="s">
        <v>121</v>
      </c>
      <c r="C1174" s="357"/>
      <c r="D1174" s="58" t="s">
        <v>406</v>
      </c>
      <c r="E1174" s="59">
        <v>4.34</v>
      </c>
    </row>
    <row r="1175" spans="1:5" ht="13.5" thickBot="1">
      <c r="A1175" s="57" t="s">
        <v>153</v>
      </c>
      <c r="B1175" s="356"/>
      <c r="C1175" s="357"/>
      <c r="D1175" s="58" t="s">
        <v>154</v>
      </c>
      <c r="E1175" s="59">
        <v>3.61</v>
      </c>
    </row>
    <row r="1176" spans="1:5" ht="13.5" thickBot="1">
      <c r="A1176" s="57" t="s">
        <v>407</v>
      </c>
      <c r="B1176" s="356"/>
      <c r="C1176" s="357"/>
      <c r="D1176" s="58" t="s">
        <v>369</v>
      </c>
      <c r="E1176" s="59">
        <v>3.61</v>
      </c>
    </row>
    <row r="1177" spans="1:5" ht="13.5" thickBot="1">
      <c r="A1177" s="57" t="s">
        <v>408</v>
      </c>
      <c r="B1177" s="356"/>
      <c r="C1177" s="357"/>
      <c r="D1177" s="58" t="s">
        <v>409</v>
      </c>
      <c r="E1177" s="59">
        <v>1.4</v>
      </c>
    </row>
    <row r="1178" spans="1:5" ht="13.5" thickBot="1">
      <c r="A1178" s="57" t="s">
        <v>337</v>
      </c>
      <c r="B1178" s="356"/>
      <c r="C1178" s="357"/>
      <c r="D1178" s="58" t="s">
        <v>410</v>
      </c>
      <c r="E1178" s="59">
        <v>6.98</v>
      </c>
    </row>
    <row r="1179" spans="1:5" ht="13.5" thickBot="1">
      <c r="A1179" s="57" t="s">
        <v>411</v>
      </c>
      <c r="B1179" s="356"/>
      <c r="C1179" s="357"/>
      <c r="D1179" s="58" t="s">
        <v>412</v>
      </c>
      <c r="E1179" s="59">
        <v>2.79</v>
      </c>
    </row>
    <row r="1180" spans="1:5" ht="13.5" thickBot="1">
      <c r="A1180" s="57"/>
      <c r="B1180" s="356"/>
      <c r="C1180" s="357"/>
      <c r="D1180" s="60" t="s">
        <v>155</v>
      </c>
      <c r="E1180" s="61">
        <v>482.62</v>
      </c>
    </row>
    <row r="1181" spans="1:5" ht="13.5" thickBot="1">
      <c r="A1181" s="356"/>
      <c r="B1181" s="358"/>
      <c r="C1181" s="358"/>
      <c r="D1181" s="358"/>
      <c r="E1181" s="357"/>
    </row>
    <row r="1182" spans="1:5" ht="13.5" thickBot="1">
      <c r="A1182" s="57" t="s">
        <v>323</v>
      </c>
      <c r="B1182" s="356" t="s">
        <v>449</v>
      </c>
      <c r="C1182" s="358"/>
      <c r="D1182" s="358"/>
      <c r="E1182" s="357"/>
    </row>
    <row r="1183" spans="1:5" ht="13.5" thickBot="1">
      <c r="A1183" s="356"/>
      <c r="B1183" s="358"/>
      <c r="C1183" s="358"/>
      <c r="D1183" s="358"/>
      <c r="E1183" s="357"/>
    </row>
    <row r="1184" spans="1:5" ht="13.5" thickBot="1">
      <c r="A1184" s="57"/>
      <c r="B1184" s="356"/>
      <c r="C1184" s="357"/>
      <c r="D1184" s="58" t="s">
        <v>145</v>
      </c>
      <c r="E1184" s="59">
        <v>48.27</v>
      </c>
    </row>
    <row r="1185" spans="1:5" ht="13.5" thickBot="1">
      <c r="A1185" s="57"/>
      <c r="B1185" s="356"/>
      <c r="C1185" s="357"/>
      <c r="D1185" s="58" t="s">
        <v>160</v>
      </c>
      <c r="E1185" s="59">
        <v>17.37</v>
      </c>
    </row>
    <row r="1186" spans="1:5" ht="13.5" thickBot="1">
      <c r="A1186" s="63"/>
      <c r="B1186" s="356"/>
      <c r="C1186" s="357"/>
      <c r="D1186" s="60" t="s">
        <v>155</v>
      </c>
      <c r="E1186" s="61">
        <v>65.64</v>
      </c>
    </row>
    <row r="1187" spans="1:5" ht="13.5" thickBot="1">
      <c r="A1187" s="356"/>
      <c r="B1187" s="358"/>
      <c r="C1187" s="358"/>
      <c r="D1187" s="358"/>
      <c r="E1187" s="357"/>
    </row>
    <row r="1188" spans="1:5" ht="13.5" thickBot="1">
      <c r="A1188" s="79"/>
      <c r="B1188" s="356"/>
      <c r="C1188" s="357"/>
      <c r="D1188" s="89" t="s">
        <v>144</v>
      </c>
      <c r="E1188" s="90">
        <v>548.26</v>
      </c>
    </row>
    <row r="1189" spans="1:5" ht="13.5" thickBot="1">
      <c r="A1189" s="356"/>
      <c r="B1189" s="358"/>
      <c r="C1189" s="358"/>
      <c r="D1189" s="358"/>
      <c r="E1189" s="357"/>
    </row>
    <row r="1190" spans="1:5" ht="13.5" thickBot="1">
      <c r="A1190" s="57"/>
      <c r="B1190" s="356"/>
      <c r="C1190" s="357"/>
      <c r="D1190" s="111" t="s">
        <v>420</v>
      </c>
      <c r="E1190" s="59">
        <v>507.72</v>
      </c>
    </row>
    <row r="1191" spans="1:5" ht="13.5" thickBot="1">
      <c r="A1191" s="57"/>
      <c r="B1191" s="356" t="s">
        <v>111</v>
      </c>
      <c r="C1191" s="357"/>
      <c r="D1191" s="58" t="s">
        <v>376</v>
      </c>
      <c r="E1191" s="59">
        <v>21.72</v>
      </c>
    </row>
    <row r="1192" spans="1:5" ht="13.5" thickBot="1">
      <c r="A1192" s="57"/>
      <c r="B1192" s="356" t="s">
        <v>121</v>
      </c>
      <c r="C1192" s="357"/>
      <c r="D1192" s="58" t="s">
        <v>406</v>
      </c>
      <c r="E1192" s="59">
        <v>4.34</v>
      </c>
    </row>
    <row r="1193" spans="1:5" ht="13.5" thickBot="1">
      <c r="A1193" s="57" t="s">
        <v>153</v>
      </c>
      <c r="B1193" s="356"/>
      <c r="C1193" s="357"/>
      <c r="D1193" s="58" t="s">
        <v>154</v>
      </c>
      <c r="E1193" s="59">
        <v>3.61</v>
      </c>
    </row>
    <row r="1194" spans="1:5" ht="13.5" thickBot="1">
      <c r="A1194" s="57" t="s">
        <v>407</v>
      </c>
      <c r="B1194" s="356"/>
      <c r="C1194" s="357"/>
      <c r="D1194" s="58" t="s">
        <v>369</v>
      </c>
      <c r="E1194" s="59">
        <v>3.61</v>
      </c>
    </row>
    <row r="1195" spans="1:5" ht="13.5" thickBot="1">
      <c r="A1195" s="57" t="s">
        <v>408</v>
      </c>
      <c r="B1195" s="356"/>
      <c r="C1195" s="357"/>
      <c r="D1195" s="58" t="s">
        <v>409</v>
      </c>
      <c r="E1195" s="59">
        <v>1.4</v>
      </c>
    </row>
    <row r="1196" spans="1:5" ht="13.5" thickBot="1">
      <c r="A1196" s="57" t="s">
        <v>337</v>
      </c>
      <c r="B1196" s="356"/>
      <c r="C1196" s="357"/>
      <c r="D1196" s="58" t="s">
        <v>410</v>
      </c>
      <c r="E1196" s="59">
        <v>6.98</v>
      </c>
    </row>
    <row r="1197" spans="1:5" ht="13.5" thickBot="1">
      <c r="A1197" s="57" t="s">
        <v>411</v>
      </c>
      <c r="B1197" s="356"/>
      <c r="C1197" s="357"/>
      <c r="D1197" s="58" t="s">
        <v>412</v>
      </c>
      <c r="E1197" s="59">
        <v>2.79</v>
      </c>
    </row>
    <row r="1198" spans="1:5" ht="13.5" thickBot="1">
      <c r="A1198" s="57"/>
      <c r="B1198" s="356"/>
      <c r="C1198" s="357"/>
      <c r="D1198" s="60" t="s">
        <v>155</v>
      </c>
      <c r="E1198" s="61">
        <v>552.17</v>
      </c>
    </row>
    <row r="1199" spans="1:5" ht="13.5" thickBot="1">
      <c r="A1199" s="356"/>
      <c r="B1199" s="358"/>
      <c r="C1199" s="358"/>
      <c r="D1199" s="358"/>
      <c r="E1199" s="357"/>
    </row>
    <row r="1200" spans="1:5" ht="13.5" thickBot="1">
      <c r="A1200" s="78" t="s">
        <v>323</v>
      </c>
      <c r="B1200" s="356" t="s">
        <v>450</v>
      </c>
      <c r="C1200" s="358"/>
      <c r="D1200" s="358"/>
      <c r="E1200" s="357"/>
    </row>
    <row r="1201" spans="1:5" ht="13.5" thickBot="1">
      <c r="A1201" s="356"/>
      <c r="B1201" s="358"/>
      <c r="C1201" s="358"/>
      <c r="D1201" s="358"/>
      <c r="E1201" s="357"/>
    </row>
    <row r="1202" spans="1:5" ht="13.5" thickBot="1">
      <c r="A1202" s="57"/>
      <c r="B1202" s="356"/>
      <c r="C1202" s="357"/>
      <c r="D1202" s="58" t="s">
        <v>145</v>
      </c>
      <c r="E1202" s="59">
        <v>55.22</v>
      </c>
    </row>
    <row r="1203" spans="1:5" ht="13.5" thickBot="1">
      <c r="A1203" s="57"/>
      <c r="B1203" s="356"/>
      <c r="C1203" s="357"/>
      <c r="D1203" s="58" t="s">
        <v>160</v>
      </c>
      <c r="E1203" s="59">
        <v>17.37</v>
      </c>
    </row>
    <row r="1204" spans="1:5" ht="13.5" thickBot="1">
      <c r="A1204" s="63"/>
      <c r="B1204" s="356"/>
      <c r="C1204" s="357"/>
      <c r="D1204" s="60" t="s">
        <v>155</v>
      </c>
      <c r="E1204" s="61">
        <v>72.59</v>
      </c>
    </row>
    <row r="1205" spans="1:5" ht="13.5" thickBot="1">
      <c r="A1205" s="356"/>
      <c r="B1205" s="358"/>
      <c r="C1205" s="358"/>
      <c r="D1205" s="358"/>
      <c r="E1205" s="357"/>
    </row>
    <row r="1206" spans="1:5" ht="13.5" thickBot="1">
      <c r="A1206" s="57"/>
      <c r="B1206" s="356"/>
      <c r="C1206" s="357"/>
      <c r="D1206" s="60" t="s">
        <v>144</v>
      </c>
      <c r="E1206" s="61">
        <v>624.76</v>
      </c>
    </row>
    <row r="1207" spans="1:5" ht="13.5" thickBot="1">
      <c r="A1207" s="356"/>
      <c r="B1207" s="358"/>
      <c r="C1207" s="358"/>
      <c r="D1207" s="358"/>
      <c r="E1207" s="357"/>
    </row>
    <row r="1208" spans="1:5" ht="13.5" thickBot="1">
      <c r="A1208" s="57"/>
      <c r="B1208" s="356"/>
      <c r="C1208" s="357"/>
      <c r="D1208" s="111" t="s">
        <v>421</v>
      </c>
      <c r="E1208" s="59">
        <v>577.27</v>
      </c>
    </row>
    <row r="1209" spans="1:5" ht="13.5" thickBot="1">
      <c r="A1209" s="57"/>
      <c r="B1209" s="356" t="s">
        <v>111</v>
      </c>
      <c r="C1209" s="357"/>
      <c r="D1209" s="58" t="s">
        <v>376</v>
      </c>
      <c r="E1209" s="59">
        <v>21.72</v>
      </c>
    </row>
    <row r="1210" spans="1:5" ht="13.5" thickBot="1">
      <c r="A1210" s="57"/>
      <c r="B1210" s="356" t="s">
        <v>121</v>
      </c>
      <c r="C1210" s="357"/>
      <c r="D1210" s="58" t="s">
        <v>406</v>
      </c>
      <c r="E1210" s="59">
        <v>4.34</v>
      </c>
    </row>
    <row r="1211" spans="1:5" ht="13.5" thickBot="1">
      <c r="A1211" s="57" t="s">
        <v>153</v>
      </c>
      <c r="B1211" s="356"/>
      <c r="C1211" s="357"/>
      <c r="D1211" s="58" t="s">
        <v>154</v>
      </c>
      <c r="E1211" s="59">
        <v>3.61</v>
      </c>
    </row>
    <row r="1212" spans="1:5" ht="13.5" thickBot="1">
      <c r="A1212" s="57" t="s">
        <v>407</v>
      </c>
      <c r="B1212" s="356"/>
      <c r="C1212" s="357"/>
      <c r="D1212" s="58" t="s">
        <v>369</v>
      </c>
      <c r="E1212" s="59">
        <v>3.61</v>
      </c>
    </row>
    <row r="1213" spans="1:5" ht="13.5" thickBot="1">
      <c r="A1213" s="57" t="s">
        <v>408</v>
      </c>
      <c r="B1213" s="356"/>
      <c r="C1213" s="357"/>
      <c r="D1213" s="58" t="s">
        <v>409</v>
      </c>
      <c r="E1213" s="59">
        <v>1.4</v>
      </c>
    </row>
    <row r="1214" spans="1:5" ht="13.5" thickBot="1">
      <c r="A1214" s="57" t="s">
        <v>337</v>
      </c>
      <c r="B1214" s="356"/>
      <c r="C1214" s="357"/>
      <c r="D1214" s="58" t="s">
        <v>410</v>
      </c>
      <c r="E1214" s="59">
        <v>6.98</v>
      </c>
    </row>
    <row r="1215" spans="1:5" ht="13.5" thickBot="1">
      <c r="A1215" s="57" t="s">
        <v>411</v>
      </c>
      <c r="B1215" s="356"/>
      <c r="C1215" s="357"/>
      <c r="D1215" s="58" t="s">
        <v>412</v>
      </c>
      <c r="E1215" s="59">
        <v>2.79</v>
      </c>
    </row>
    <row r="1216" spans="1:5" ht="13.5" thickBot="1">
      <c r="A1216" s="57"/>
      <c r="B1216" s="356"/>
      <c r="C1216" s="357"/>
      <c r="D1216" s="60" t="s">
        <v>155</v>
      </c>
      <c r="E1216" s="61">
        <v>621.72</v>
      </c>
    </row>
    <row r="1217" spans="1:5" ht="13.5" thickBot="1">
      <c r="A1217" s="356"/>
      <c r="B1217" s="358"/>
      <c r="C1217" s="358"/>
      <c r="D1217" s="358"/>
      <c r="E1217" s="357"/>
    </row>
    <row r="1218" spans="1:5" ht="13.5" thickBot="1">
      <c r="A1218" s="78" t="s">
        <v>323</v>
      </c>
      <c r="B1218" s="358" t="s">
        <v>451</v>
      </c>
      <c r="C1218" s="358"/>
      <c r="D1218" s="358"/>
      <c r="E1218" s="357"/>
    </row>
    <row r="1219" spans="1:5" ht="13.5" thickBot="1">
      <c r="A1219" s="356"/>
      <c r="B1219" s="358"/>
      <c r="C1219" s="358"/>
      <c r="D1219" s="358"/>
      <c r="E1219" s="357"/>
    </row>
    <row r="1220" spans="1:5" ht="13.5" thickBot="1">
      <c r="A1220" s="57"/>
      <c r="B1220" s="356"/>
      <c r="C1220" s="357"/>
      <c r="D1220" s="58" t="s">
        <v>145</v>
      </c>
      <c r="E1220" s="59">
        <v>62.18</v>
      </c>
    </row>
    <row r="1221" spans="1:5" ht="13.5" thickBot="1">
      <c r="A1221" s="57"/>
      <c r="B1221" s="356"/>
      <c r="C1221" s="357"/>
      <c r="D1221" s="58" t="s">
        <v>160</v>
      </c>
      <c r="E1221" s="59">
        <v>17.37</v>
      </c>
    </row>
    <row r="1222" spans="1:5" ht="13.5" thickBot="1">
      <c r="A1222" s="63"/>
      <c r="B1222" s="356"/>
      <c r="C1222" s="357"/>
      <c r="D1222" s="60" t="s">
        <v>155</v>
      </c>
      <c r="E1222" s="61">
        <v>79.55</v>
      </c>
    </row>
    <row r="1223" spans="1:5" ht="13.5" thickBot="1">
      <c r="A1223" s="402"/>
      <c r="B1223" s="403"/>
      <c r="C1223" s="403"/>
      <c r="D1223" s="403"/>
      <c r="E1223" s="404"/>
    </row>
    <row r="1224" spans="1:5" ht="13.5" thickBot="1">
      <c r="A1224" s="113"/>
      <c r="B1224" s="356"/>
      <c r="C1224" s="357"/>
      <c r="D1224" s="60" t="s">
        <v>144</v>
      </c>
      <c r="E1224" s="61">
        <v>701.27</v>
      </c>
    </row>
    <row r="1225" spans="1:5" ht="13.5" thickBot="1">
      <c r="A1225" s="402"/>
      <c r="B1225" s="403"/>
      <c r="C1225" s="403"/>
      <c r="D1225" s="403"/>
      <c r="E1225" s="404"/>
    </row>
    <row r="1226" spans="1:5" ht="13.5" thickBot="1">
      <c r="A1226" s="57"/>
      <c r="B1226" s="356"/>
      <c r="C1226" s="357"/>
      <c r="D1226" s="111" t="s">
        <v>422</v>
      </c>
      <c r="E1226" s="59">
        <v>646.82</v>
      </c>
    </row>
    <row r="1227" spans="1:5" ht="13.5" thickBot="1">
      <c r="A1227" s="57"/>
      <c r="B1227" s="356" t="s">
        <v>111</v>
      </c>
      <c r="C1227" s="357"/>
      <c r="D1227" s="58" t="s">
        <v>376</v>
      </c>
      <c r="E1227" s="59">
        <v>21.72</v>
      </c>
    </row>
    <row r="1228" spans="1:5" ht="13.5" thickBot="1">
      <c r="A1228" s="57"/>
      <c r="B1228" s="356" t="s">
        <v>121</v>
      </c>
      <c r="C1228" s="357"/>
      <c r="D1228" s="58" t="s">
        <v>406</v>
      </c>
      <c r="E1228" s="59">
        <v>4.34</v>
      </c>
    </row>
    <row r="1229" spans="1:5" ht="13.5" thickBot="1">
      <c r="A1229" s="57" t="s">
        <v>153</v>
      </c>
      <c r="B1229" s="356"/>
      <c r="C1229" s="357"/>
      <c r="D1229" s="58" t="s">
        <v>154</v>
      </c>
      <c r="E1229" s="59">
        <v>3.61</v>
      </c>
    </row>
    <row r="1230" spans="1:5" ht="13.5" thickBot="1">
      <c r="A1230" s="57" t="s">
        <v>407</v>
      </c>
      <c r="B1230" s="356"/>
      <c r="C1230" s="357"/>
      <c r="D1230" s="58" t="s">
        <v>369</v>
      </c>
      <c r="E1230" s="59">
        <v>3.61</v>
      </c>
    </row>
    <row r="1231" spans="1:5" ht="13.5" thickBot="1">
      <c r="A1231" s="57" t="s">
        <v>408</v>
      </c>
      <c r="B1231" s="356"/>
      <c r="C1231" s="357"/>
      <c r="D1231" s="58" t="s">
        <v>409</v>
      </c>
      <c r="E1231" s="59">
        <v>1.4</v>
      </c>
    </row>
    <row r="1232" spans="1:5" ht="13.5" thickBot="1">
      <c r="A1232" s="57" t="s">
        <v>337</v>
      </c>
      <c r="B1232" s="356"/>
      <c r="C1232" s="357"/>
      <c r="D1232" s="58" t="s">
        <v>410</v>
      </c>
      <c r="E1232" s="59">
        <v>6.98</v>
      </c>
    </row>
    <row r="1233" spans="1:5" ht="13.5" thickBot="1">
      <c r="A1233" s="57" t="s">
        <v>411</v>
      </c>
      <c r="B1233" s="356"/>
      <c r="C1233" s="357"/>
      <c r="D1233" s="58" t="s">
        <v>412</v>
      </c>
      <c r="E1233" s="59">
        <v>2.79</v>
      </c>
    </row>
    <row r="1234" spans="1:5" ht="13.5" thickBot="1">
      <c r="A1234" s="57"/>
      <c r="B1234" s="356"/>
      <c r="C1234" s="357"/>
      <c r="D1234" s="60" t="s">
        <v>155</v>
      </c>
      <c r="E1234" s="61">
        <v>691.27</v>
      </c>
    </row>
    <row r="1235" spans="1:5" ht="13.5" thickBot="1">
      <c r="A1235" s="356"/>
      <c r="B1235" s="358"/>
      <c r="C1235" s="358"/>
      <c r="D1235" s="358"/>
      <c r="E1235" s="357"/>
    </row>
    <row r="1236" spans="1:5" ht="13.5" thickBot="1">
      <c r="A1236" s="57" t="s">
        <v>323</v>
      </c>
      <c r="B1236" s="356" t="s">
        <v>452</v>
      </c>
      <c r="C1236" s="358"/>
      <c r="D1236" s="358"/>
      <c r="E1236" s="357"/>
    </row>
    <row r="1237" spans="1:5" ht="13.5" thickBot="1">
      <c r="A1237" s="356"/>
      <c r="B1237" s="358"/>
      <c r="C1237" s="358"/>
      <c r="D1237" s="358"/>
      <c r="E1237" s="357"/>
    </row>
    <row r="1238" spans="1:5" ht="13.5" thickBot="1">
      <c r="A1238" s="57"/>
      <c r="B1238" s="356"/>
      <c r="C1238" s="357"/>
      <c r="D1238" s="58" t="s">
        <v>145</v>
      </c>
      <c r="E1238" s="59">
        <v>69.14</v>
      </c>
    </row>
    <row r="1239" spans="1:5" ht="13.5" thickBot="1">
      <c r="A1239" s="57"/>
      <c r="B1239" s="356"/>
      <c r="C1239" s="357"/>
      <c r="D1239" s="58" t="s">
        <v>160</v>
      </c>
      <c r="E1239" s="59">
        <v>17.37</v>
      </c>
    </row>
    <row r="1240" spans="1:5" ht="13.5" thickBot="1">
      <c r="A1240" s="63"/>
      <c r="B1240" s="356"/>
      <c r="C1240" s="357"/>
      <c r="D1240" s="60" t="s">
        <v>155</v>
      </c>
      <c r="E1240" s="61">
        <v>86.51</v>
      </c>
    </row>
    <row r="1241" spans="1:5" ht="13.5" thickBot="1">
      <c r="A1241" s="356"/>
      <c r="B1241" s="358"/>
      <c r="C1241" s="358"/>
      <c r="D1241" s="358"/>
      <c r="E1241" s="357"/>
    </row>
    <row r="1242" spans="1:5" ht="13.5" thickBot="1">
      <c r="A1242" s="79"/>
      <c r="B1242" s="356"/>
      <c r="C1242" s="357"/>
      <c r="D1242" s="89" t="s">
        <v>144</v>
      </c>
      <c r="E1242" s="90">
        <v>777.78</v>
      </c>
    </row>
    <row r="1243" spans="1:5" ht="13.5" thickBot="1">
      <c r="A1243" s="356"/>
      <c r="B1243" s="358"/>
      <c r="C1243" s="358"/>
      <c r="D1243" s="358"/>
      <c r="E1243" s="357"/>
    </row>
    <row r="1244" spans="1:5" ht="13.5" thickBot="1">
      <c r="A1244" s="57"/>
      <c r="B1244" s="356"/>
      <c r="C1244" s="357"/>
      <c r="D1244" s="111" t="s">
        <v>423</v>
      </c>
      <c r="E1244" s="59">
        <v>716.37</v>
      </c>
    </row>
    <row r="1245" spans="1:5" ht="13.5" thickBot="1">
      <c r="A1245" s="57"/>
      <c r="B1245" s="356" t="s">
        <v>111</v>
      </c>
      <c r="C1245" s="357"/>
      <c r="D1245" s="58" t="s">
        <v>376</v>
      </c>
      <c r="E1245" s="59">
        <v>21.72</v>
      </c>
    </row>
    <row r="1246" spans="1:5" ht="13.5" thickBot="1">
      <c r="A1246" s="57"/>
      <c r="B1246" s="356" t="s">
        <v>121</v>
      </c>
      <c r="C1246" s="357"/>
      <c r="D1246" s="58" t="s">
        <v>406</v>
      </c>
      <c r="E1246" s="59">
        <v>4.34</v>
      </c>
    </row>
    <row r="1247" spans="1:5" ht="13.5" thickBot="1">
      <c r="A1247" s="57" t="s">
        <v>153</v>
      </c>
      <c r="B1247" s="356"/>
      <c r="C1247" s="357"/>
      <c r="D1247" s="58" t="s">
        <v>154</v>
      </c>
      <c r="E1247" s="59">
        <v>3.61</v>
      </c>
    </row>
    <row r="1248" spans="1:5" ht="13.5" thickBot="1">
      <c r="A1248" s="57" t="s">
        <v>407</v>
      </c>
      <c r="B1248" s="356"/>
      <c r="C1248" s="357"/>
      <c r="D1248" s="58" t="s">
        <v>369</v>
      </c>
      <c r="E1248" s="59">
        <v>3.61</v>
      </c>
    </row>
    <row r="1249" spans="1:5" ht="13.5" thickBot="1">
      <c r="A1249" s="57" t="s">
        <v>408</v>
      </c>
      <c r="B1249" s="356"/>
      <c r="C1249" s="357"/>
      <c r="D1249" s="58" t="s">
        <v>409</v>
      </c>
      <c r="E1249" s="59">
        <v>1.4</v>
      </c>
    </row>
    <row r="1250" spans="1:5" ht="13.5" thickBot="1">
      <c r="A1250" s="57" t="s">
        <v>337</v>
      </c>
      <c r="B1250" s="356"/>
      <c r="C1250" s="357"/>
      <c r="D1250" s="58" t="s">
        <v>410</v>
      </c>
      <c r="E1250" s="59">
        <v>6.98</v>
      </c>
    </row>
    <row r="1251" spans="1:5" ht="13.5" thickBot="1">
      <c r="A1251" s="57" t="s">
        <v>411</v>
      </c>
      <c r="B1251" s="356"/>
      <c r="C1251" s="357"/>
      <c r="D1251" s="58" t="s">
        <v>412</v>
      </c>
      <c r="E1251" s="59">
        <v>2.79</v>
      </c>
    </row>
    <row r="1252" spans="1:5" ht="13.5" thickBot="1">
      <c r="A1252" s="57"/>
      <c r="B1252" s="356"/>
      <c r="C1252" s="357"/>
      <c r="D1252" s="60" t="s">
        <v>155</v>
      </c>
      <c r="E1252" s="61">
        <v>760.82</v>
      </c>
    </row>
    <row r="1253" spans="1:5" ht="13.5" thickBot="1">
      <c r="A1253" s="356"/>
      <c r="B1253" s="358"/>
      <c r="C1253" s="358"/>
      <c r="D1253" s="358"/>
      <c r="E1253" s="357"/>
    </row>
    <row r="1254" spans="1:5" ht="13.5" thickBot="1">
      <c r="A1254" s="78" t="s">
        <v>323</v>
      </c>
      <c r="B1254" s="356" t="s">
        <v>453</v>
      </c>
      <c r="C1254" s="358"/>
      <c r="D1254" s="358"/>
      <c r="E1254" s="357"/>
    </row>
    <row r="1255" spans="1:5" ht="13.5" thickBot="1">
      <c r="A1255" s="356"/>
      <c r="B1255" s="358"/>
      <c r="C1255" s="358"/>
      <c r="D1255" s="358"/>
      <c r="E1255" s="357"/>
    </row>
    <row r="1256" spans="1:5" ht="13.5" thickBot="1">
      <c r="A1256" s="57"/>
      <c r="B1256" s="356"/>
      <c r="C1256" s="357"/>
      <c r="D1256" s="58" t="s">
        <v>145</v>
      </c>
      <c r="E1256" s="59">
        <v>76.09</v>
      </c>
    </row>
    <row r="1257" spans="1:5" ht="13.5" thickBot="1">
      <c r="A1257" s="57"/>
      <c r="B1257" s="356"/>
      <c r="C1257" s="357"/>
      <c r="D1257" s="58" t="s">
        <v>160</v>
      </c>
      <c r="E1257" s="59">
        <v>17.37</v>
      </c>
    </row>
    <row r="1258" spans="1:5" ht="13.5" thickBot="1">
      <c r="A1258" s="63"/>
      <c r="B1258" s="356"/>
      <c r="C1258" s="357"/>
      <c r="D1258" s="60" t="s">
        <v>155</v>
      </c>
      <c r="E1258" s="61">
        <v>93.46</v>
      </c>
    </row>
    <row r="1259" spans="1:5" ht="13.5" thickBot="1">
      <c r="A1259" s="356"/>
      <c r="B1259" s="358"/>
      <c r="C1259" s="358"/>
      <c r="D1259" s="358"/>
      <c r="E1259" s="357"/>
    </row>
    <row r="1260" spans="1:5" ht="13.5" thickBot="1">
      <c r="A1260" s="78"/>
      <c r="B1260" s="356"/>
      <c r="C1260" s="357"/>
      <c r="D1260" s="89" t="s">
        <v>144</v>
      </c>
      <c r="E1260" s="90">
        <v>854.28</v>
      </c>
    </row>
    <row r="1261" spans="1:5" ht="13.5" thickBot="1">
      <c r="A1261" s="356"/>
      <c r="B1261" s="358"/>
      <c r="C1261" s="358"/>
      <c r="D1261" s="358"/>
      <c r="E1261" s="357"/>
    </row>
    <row r="1262" spans="1:5" ht="13.5" thickBot="1">
      <c r="A1262" s="57"/>
      <c r="B1262" s="356"/>
      <c r="C1262" s="357"/>
      <c r="D1262" s="111" t="s">
        <v>424</v>
      </c>
      <c r="E1262" s="59">
        <v>785.92</v>
      </c>
    </row>
    <row r="1263" spans="1:5" ht="13.5" thickBot="1">
      <c r="A1263" s="57"/>
      <c r="B1263" s="356" t="s">
        <v>111</v>
      </c>
      <c r="C1263" s="357"/>
      <c r="D1263" s="58" t="s">
        <v>376</v>
      </c>
      <c r="E1263" s="59">
        <v>21.72</v>
      </c>
    </row>
    <row r="1264" spans="1:5" ht="13.5" thickBot="1">
      <c r="A1264" s="57"/>
      <c r="B1264" s="356" t="s">
        <v>121</v>
      </c>
      <c r="C1264" s="357"/>
      <c r="D1264" s="58" t="s">
        <v>406</v>
      </c>
      <c r="E1264" s="59">
        <v>4.34</v>
      </c>
    </row>
    <row r="1265" spans="1:5" ht="13.5" thickBot="1">
      <c r="A1265" s="57" t="s">
        <v>153</v>
      </c>
      <c r="B1265" s="356"/>
      <c r="C1265" s="357"/>
      <c r="D1265" s="58" t="s">
        <v>154</v>
      </c>
      <c r="E1265" s="59">
        <v>3.61</v>
      </c>
    </row>
    <row r="1266" spans="1:5" ht="13.5" thickBot="1">
      <c r="A1266" s="57" t="s">
        <v>407</v>
      </c>
      <c r="B1266" s="356"/>
      <c r="C1266" s="357"/>
      <c r="D1266" s="58" t="s">
        <v>369</v>
      </c>
      <c r="E1266" s="59">
        <v>3.61</v>
      </c>
    </row>
    <row r="1267" spans="1:5" ht="13.5" thickBot="1">
      <c r="A1267" s="57" t="s">
        <v>408</v>
      </c>
      <c r="B1267" s="356"/>
      <c r="C1267" s="357"/>
      <c r="D1267" s="58" t="s">
        <v>409</v>
      </c>
      <c r="E1267" s="59">
        <v>1.4</v>
      </c>
    </row>
    <row r="1268" spans="1:5" ht="13.5" thickBot="1">
      <c r="A1268" s="57" t="s">
        <v>337</v>
      </c>
      <c r="B1268" s="356"/>
      <c r="C1268" s="357"/>
      <c r="D1268" s="58" t="s">
        <v>410</v>
      </c>
      <c r="E1268" s="59">
        <v>6.98</v>
      </c>
    </row>
    <row r="1269" spans="1:5" ht="13.5" thickBot="1">
      <c r="A1269" s="57" t="s">
        <v>411</v>
      </c>
      <c r="B1269" s="356"/>
      <c r="C1269" s="357"/>
      <c r="D1269" s="58" t="s">
        <v>412</v>
      </c>
      <c r="E1269" s="59">
        <v>2.79</v>
      </c>
    </row>
    <row r="1270" spans="1:5" ht="13.5" thickBot="1">
      <c r="A1270" s="57"/>
      <c r="B1270" s="356"/>
      <c r="C1270" s="357"/>
      <c r="D1270" s="60" t="s">
        <v>155</v>
      </c>
      <c r="E1270" s="61">
        <v>830.37</v>
      </c>
    </row>
    <row r="1271" spans="1:5" ht="13.5" thickBot="1">
      <c r="A1271" s="356"/>
      <c r="B1271" s="358"/>
      <c r="C1271" s="358"/>
      <c r="D1271" s="358"/>
      <c r="E1271" s="357"/>
    </row>
    <row r="1272" spans="1:5" ht="13.5" thickBot="1">
      <c r="A1272" s="57" t="s">
        <v>323</v>
      </c>
      <c r="B1272" s="356" t="s">
        <v>454</v>
      </c>
      <c r="C1272" s="358"/>
      <c r="D1272" s="358"/>
      <c r="E1272" s="357"/>
    </row>
    <row r="1273" spans="1:5" ht="13.5" thickBot="1">
      <c r="A1273" s="356"/>
      <c r="B1273" s="358"/>
      <c r="C1273" s="358"/>
      <c r="D1273" s="358"/>
      <c r="E1273" s="357"/>
    </row>
    <row r="1274" spans="1:5" ht="13.5" thickBot="1">
      <c r="A1274" s="57"/>
      <c r="B1274" s="356"/>
      <c r="C1274" s="357"/>
      <c r="D1274" s="58" t="s">
        <v>145</v>
      </c>
      <c r="E1274" s="59">
        <v>83.05</v>
      </c>
    </row>
    <row r="1275" spans="1:5" ht="13.5" thickBot="1">
      <c r="A1275" s="57"/>
      <c r="B1275" s="356"/>
      <c r="C1275" s="357"/>
      <c r="D1275" s="58" t="s">
        <v>160</v>
      </c>
      <c r="E1275" s="59">
        <v>17.37</v>
      </c>
    </row>
    <row r="1276" spans="1:5" ht="13.5" thickBot="1">
      <c r="A1276" s="63"/>
      <c r="B1276" s="356"/>
      <c r="C1276" s="357"/>
      <c r="D1276" s="60" t="s">
        <v>155</v>
      </c>
      <c r="E1276" s="61">
        <v>100.42</v>
      </c>
    </row>
    <row r="1277" spans="1:5" ht="13.5" thickBot="1">
      <c r="A1277" s="356"/>
      <c r="B1277" s="358"/>
      <c r="C1277" s="358"/>
      <c r="D1277" s="358"/>
      <c r="E1277" s="357"/>
    </row>
    <row r="1278" spans="1:5" ht="13.5" thickBot="1">
      <c r="A1278" s="63"/>
      <c r="B1278" s="356"/>
      <c r="C1278" s="357"/>
      <c r="D1278" s="60" t="s">
        <v>144</v>
      </c>
      <c r="E1278" s="61">
        <v>930.79</v>
      </c>
    </row>
    <row r="1279" spans="1:5" ht="13.5" thickBot="1">
      <c r="A1279" s="402"/>
      <c r="B1279" s="403"/>
      <c r="C1279" s="403"/>
      <c r="D1279" s="403"/>
      <c r="E1279" s="404"/>
    </row>
    <row r="1280" spans="1:5" ht="13.5" thickBot="1">
      <c r="A1280" s="57"/>
      <c r="B1280" s="356"/>
      <c r="C1280" s="357"/>
      <c r="D1280" s="111" t="s">
        <v>425</v>
      </c>
      <c r="E1280" s="59">
        <v>855.47</v>
      </c>
    </row>
    <row r="1281" spans="1:5" ht="13.5" thickBot="1">
      <c r="A1281" s="57"/>
      <c r="B1281" s="356" t="s">
        <v>111</v>
      </c>
      <c r="C1281" s="357"/>
      <c r="D1281" s="58" t="s">
        <v>376</v>
      </c>
      <c r="E1281" s="59">
        <v>21.72</v>
      </c>
    </row>
    <row r="1282" spans="1:5" ht="13.5" thickBot="1">
      <c r="A1282" s="57"/>
      <c r="B1282" s="356" t="s">
        <v>121</v>
      </c>
      <c r="C1282" s="357"/>
      <c r="D1282" s="58" t="s">
        <v>406</v>
      </c>
      <c r="E1282" s="59">
        <v>4.34</v>
      </c>
    </row>
    <row r="1283" spans="1:5" ht="13.5" thickBot="1">
      <c r="A1283" s="57" t="s">
        <v>153</v>
      </c>
      <c r="B1283" s="356"/>
      <c r="C1283" s="357"/>
      <c r="D1283" s="58" t="s">
        <v>154</v>
      </c>
      <c r="E1283" s="59">
        <v>3.61</v>
      </c>
    </row>
    <row r="1284" spans="1:5" ht="13.5" thickBot="1">
      <c r="A1284" s="57" t="s">
        <v>407</v>
      </c>
      <c r="B1284" s="356"/>
      <c r="C1284" s="357"/>
      <c r="D1284" s="58" t="s">
        <v>369</v>
      </c>
      <c r="E1284" s="59">
        <v>3.61</v>
      </c>
    </row>
    <row r="1285" spans="1:5" ht="13.5" thickBot="1">
      <c r="A1285" s="57" t="s">
        <v>408</v>
      </c>
      <c r="B1285" s="356"/>
      <c r="C1285" s="357"/>
      <c r="D1285" s="58" t="s">
        <v>409</v>
      </c>
      <c r="E1285" s="59">
        <v>1.4</v>
      </c>
    </row>
    <row r="1286" spans="1:5" ht="13.5" thickBot="1">
      <c r="A1286" s="57" t="s">
        <v>337</v>
      </c>
      <c r="B1286" s="356"/>
      <c r="C1286" s="357"/>
      <c r="D1286" s="58" t="s">
        <v>410</v>
      </c>
      <c r="E1286" s="59">
        <v>6.98</v>
      </c>
    </row>
    <row r="1287" spans="1:5" ht="13.5" thickBot="1">
      <c r="A1287" s="57" t="s">
        <v>411</v>
      </c>
      <c r="B1287" s="356"/>
      <c r="C1287" s="357"/>
      <c r="D1287" s="58" t="s">
        <v>412</v>
      </c>
      <c r="E1287" s="59">
        <v>2.79</v>
      </c>
    </row>
    <row r="1288" spans="1:5" ht="13.5" thickBot="1">
      <c r="A1288" s="57"/>
      <c r="B1288" s="356"/>
      <c r="C1288" s="357"/>
      <c r="D1288" s="60" t="s">
        <v>155</v>
      </c>
      <c r="E1288" s="61">
        <v>899.92</v>
      </c>
    </row>
    <row r="1289" spans="1:5" ht="13.5" thickBot="1">
      <c r="A1289" s="356"/>
      <c r="B1289" s="358"/>
      <c r="C1289" s="358"/>
      <c r="D1289" s="358"/>
      <c r="E1289" s="357"/>
    </row>
    <row r="1290" spans="1:5" ht="13.5" thickBot="1">
      <c r="A1290" s="57" t="s">
        <v>323</v>
      </c>
      <c r="B1290" s="356" t="s">
        <v>472</v>
      </c>
      <c r="C1290" s="358"/>
      <c r="D1290" s="358"/>
      <c r="E1290" s="357"/>
    </row>
    <row r="1291" spans="1:5" ht="13.5" thickBot="1">
      <c r="A1291" s="356"/>
      <c r="B1291" s="358"/>
      <c r="C1291" s="358"/>
      <c r="D1291" s="358"/>
      <c r="E1291" s="357"/>
    </row>
    <row r="1292" spans="1:5" ht="13.5" thickBot="1">
      <c r="A1292" s="57"/>
      <c r="B1292" s="356"/>
      <c r="C1292" s="357"/>
      <c r="D1292" s="58" t="s">
        <v>145</v>
      </c>
      <c r="E1292" s="59">
        <v>90</v>
      </c>
    </row>
    <row r="1293" spans="1:5" ht="13.5" thickBot="1">
      <c r="A1293" s="57"/>
      <c r="B1293" s="356"/>
      <c r="C1293" s="357"/>
      <c r="D1293" s="58" t="s">
        <v>160</v>
      </c>
      <c r="E1293" s="59">
        <v>17.37</v>
      </c>
    </row>
    <row r="1294" spans="1:5" ht="13.5" thickBot="1">
      <c r="A1294" s="63"/>
      <c r="B1294" s="356"/>
      <c r="C1294" s="357"/>
      <c r="D1294" s="60" t="s">
        <v>155</v>
      </c>
      <c r="E1294" s="61">
        <v>107.37</v>
      </c>
    </row>
    <row r="1295" spans="1:5" ht="13.5" thickBot="1">
      <c r="A1295" s="356"/>
      <c r="B1295" s="358"/>
      <c r="C1295" s="358"/>
      <c r="D1295" s="358"/>
      <c r="E1295" s="357"/>
    </row>
    <row r="1296" spans="1:5" ht="13.5" thickBot="1">
      <c r="A1296" s="78"/>
      <c r="B1296" s="356"/>
      <c r="C1296" s="357"/>
      <c r="D1296" s="60" t="s">
        <v>144</v>
      </c>
      <c r="E1296" s="61">
        <v>1007.29</v>
      </c>
    </row>
    <row r="1297" spans="1:5" ht="13.5" thickBot="1">
      <c r="A1297" s="356"/>
      <c r="B1297" s="358"/>
      <c r="C1297" s="358"/>
      <c r="D1297" s="358"/>
      <c r="E1297" s="357"/>
    </row>
    <row r="1298" spans="1:5" ht="13.5" thickBot="1">
      <c r="A1298" s="57"/>
      <c r="B1298" s="356"/>
      <c r="C1298" s="357"/>
      <c r="D1298" s="111" t="s">
        <v>426</v>
      </c>
      <c r="E1298" s="59">
        <v>925.02</v>
      </c>
    </row>
    <row r="1299" spans="1:5" ht="13.5" thickBot="1">
      <c r="A1299" s="57"/>
      <c r="B1299" s="356" t="s">
        <v>111</v>
      </c>
      <c r="C1299" s="357"/>
      <c r="D1299" s="58" t="s">
        <v>376</v>
      </c>
      <c r="E1299" s="59">
        <v>21.72</v>
      </c>
    </row>
    <row r="1300" spans="1:5" ht="13.5" thickBot="1">
      <c r="A1300" s="57"/>
      <c r="B1300" s="356" t="s">
        <v>121</v>
      </c>
      <c r="C1300" s="357"/>
      <c r="D1300" s="58" t="s">
        <v>406</v>
      </c>
      <c r="E1300" s="59">
        <v>4.34</v>
      </c>
    </row>
    <row r="1301" spans="1:5" ht="13.5" thickBot="1">
      <c r="A1301" s="57" t="s">
        <v>153</v>
      </c>
      <c r="B1301" s="356"/>
      <c r="C1301" s="357"/>
      <c r="D1301" s="58" t="s">
        <v>154</v>
      </c>
      <c r="E1301" s="59">
        <v>3.61</v>
      </c>
    </row>
    <row r="1302" spans="1:5" ht="13.5" thickBot="1">
      <c r="A1302" s="57" t="s">
        <v>407</v>
      </c>
      <c r="B1302" s="356"/>
      <c r="C1302" s="357"/>
      <c r="D1302" s="58" t="s">
        <v>369</v>
      </c>
      <c r="E1302" s="59">
        <v>3.61</v>
      </c>
    </row>
    <row r="1303" spans="1:5" ht="13.5" thickBot="1">
      <c r="A1303" s="57" t="s">
        <v>408</v>
      </c>
      <c r="B1303" s="356"/>
      <c r="C1303" s="357"/>
      <c r="D1303" s="58" t="s">
        <v>409</v>
      </c>
      <c r="E1303" s="59">
        <v>1.4</v>
      </c>
    </row>
    <row r="1304" spans="1:5" ht="13.5" thickBot="1">
      <c r="A1304" s="57" t="s">
        <v>337</v>
      </c>
      <c r="B1304" s="356"/>
      <c r="C1304" s="357"/>
      <c r="D1304" s="58" t="s">
        <v>410</v>
      </c>
      <c r="E1304" s="59">
        <v>6.98</v>
      </c>
    </row>
    <row r="1305" spans="1:5" ht="13.5" thickBot="1">
      <c r="A1305" s="57" t="s">
        <v>411</v>
      </c>
      <c r="B1305" s="356"/>
      <c r="C1305" s="357"/>
      <c r="D1305" s="58" t="s">
        <v>412</v>
      </c>
      <c r="E1305" s="59">
        <v>2.79</v>
      </c>
    </row>
    <row r="1306" spans="1:5" ht="13.5" thickBot="1">
      <c r="A1306" s="57"/>
      <c r="B1306" s="356"/>
      <c r="C1306" s="357"/>
      <c r="D1306" s="60" t="s">
        <v>155</v>
      </c>
      <c r="E1306" s="61">
        <v>969.47</v>
      </c>
    </row>
    <row r="1307" spans="1:5" ht="13.5" thickBot="1">
      <c r="A1307" s="356"/>
      <c r="B1307" s="358"/>
      <c r="C1307" s="358"/>
      <c r="D1307" s="358"/>
      <c r="E1307" s="357"/>
    </row>
    <row r="1308" spans="1:5" ht="13.5" thickBot="1">
      <c r="A1308" s="57" t="s">
        <v>323</v>
      </c>
      <c r="B1308" s="356" t="s">
        <v>473</v>
      </c>
      <c r="C1308" s="358"/>
      <c r="D1308" s="358"/>
      <c r="E1308" s="357"/>
    </row>
    <row r="1309" spans="1:5" ht="13.5" thickBot="1">
      <c r="A1309" s="356"/>
      <c r="B1309" s="358"/>
      <c r="C1309" s="358"/>
      <c r="D1309" s="358"/>
      <c r="E1309" s="357"/>
    </row>
    <row r="1310" spans="1:5" ht="13.5" thickBot="1">
      <c r="A1310" s="57"/>
      <c r="B1310" s="356"/>
      <c r="C1310" s="357"/>
      <c r="D1310" s="58" t="s">
        <v>145</v>
      </c>
      <c r="E1310" s="59">
        <v>96.95</v>
      </c>
    </row>
    <row r="1311" spans="1:5" ht="13.5" thickBot="1">
      <c r="A1311" s="57"/>
      <c r="B1311" s="356"/>
      <c r="C1311" s="357"/>
      <c r="D1311" s="58" t="s">
        <v>160</v>
      </c>
      <c r="E1311" s="59">
        <v>17.37</v>
      </c>
    </row>
    <row r="1312" spans="1:5" ht="13.5" thickBot="1">
      <c r="A1312" s="63"/>
      <c r="B1312" s="356">
        <v>114.32</v>
      </c>
      <c r="C1312" s="357"/>
      <c r="D1312" s="60" t="s">
        <v>155</v>
      </c>
      <c r="E1312" s="61">
        <v>114.32</v>
      </c>
    </row>
    <row r="1313" spans="1:5" ht="13.5" thickBot="1">
      <c r="A1313" s="356"/>
      <c r="B1313" s="358"/>
      <c r="C1313" s="358"/>
      <c r="D1313" s="358"/>
      <c r="E1313" s="357"/>
    </row>
    <row r="1314" spans="1:5" ht="13.5" thickBot="1">
      <c r="A1314" s="78"/>
      <c r="B1314" s="356"/>
      <c r="C1314" s="357"/>
      <c r="D1314" s="89" t="s">
        <v>144</v>
      </c>
      <c r="E1314" s="114">
        <v>1083.79</v>
      </c>
    </row>
    <row r="1315" spans="1:5" ht="13.5" thickBot="1">
      <c r="A1315" s="356"/>
      <c r="B1315" s="358"/>
      <c r="C1315" s="358"/>
      <c r="D1315" s="358"/>
      <c r="E1315" s="357"/>
    </row>
    <row r="1316" spans="1:5" ht="13.5" thickBot="1">
      <c r="A1316" s="57"/>
      <c r="B1316" s="356"/>
      <c r="C1316" s="357"/>
      <c r="D1316" s="111" t="s">
        <v>194</v>
      </c>
      <c r="E1316" s="59">
        <v>994.57</v>
      </c>
    </row>
    <row r="1317" spans="1:5" ht="13.5" thickBot="1">
      <c r="A1317" s="57"/>
      <c r="B1317" s="356" t="s">
        <v>111</v>
      </c>
      <c r="C1317" s="357"/>
      <c r="D1317" s="58" t="s">
        <v>376</v>
      </c>
      <c r="E1317" s="59">
        <v>21.72</v>
      </c>
    </row>
    <row r="1318" spans="1:5" ht="13.5" thickBot="1">
      <c r="A1318" s="57"/>
      <c r="B1318" s="356" t="s">
        <v>121</v>
      </c>
      <c r="C1318" s="357"/>
      <c r="D1318" s="58" t="s">
        <v>406</v>
      </c>
      <c r="E1318" s="59">
        <v>4.34</v>
      </c>
    </row>
    <row r="1319" spans="1:5" ht="13.5" thickBot="1">
      <c r="A1319" s="57" t="s">
        <v>153</v>
      </c>
      <c r="B1319" s="356"/>
      <c r="C1319" s="357"/>
      <c r="D1319" s="58" t="s">
        <v>154</v>
      </c>
      <c r="E1319" s="59">
        <v>3.61</v>
      </c>
    </row>
    <row r="1320" spans="1:5" ht="13.5" thickBot="1">
      <c r="A1320" s="57" t="s">
        <v>407</v>
      </c>
      <c r="B1320" s="356"/>
      <c r="C1320" s="357"/>
      <c r="D1320" s="58" t="s">
        <v>369</v>
      </c>
      <c r="E1320" s="59">
        <v>3.61</v>
      </c>
    </row>
    <row r="1321" spans="1:5" ht="13.5" thickBot="1">
      <c r="A1321" s="57" t="s">
        <v>408</v>
      </c>
      <c r="B1321" s="356"/>
      <c r="C1321" s="357"/>
      <c r="D1321" s="58" t="s">
        <v>409</v>
      </c>
      <c r="E1321" s="59">
        <v>1.4</v>
      </c>
    </row>
    <row r="1322" spans="1:5" ht="13.5" thickBot="1">
      <c r="A1322" s="57" t="s">
        <v>337</v>
      </c>
      <c r="B1322" s="356"/>
      <c r="C1322" s="357"/>
      <c r="D1322" s="58" t="s">
        <v>410</v>
      </c>
      <c r="E1322" s="59">
        <v>6.98</v>
      </c>
    </row>
    <row r="1323" spans="1:5" ht="13.5" thickBot="1">
      <c r="A1323" s="57" t="s">
        <v>411</v>
      </c>
      <c r="B1323" s="356"/>
      <c r="C1323" s="357"/>
      <c r="D1323" s="58" t="s">
        <v>412</v>
      </c>
      <c r="E1323" s="59">
        <v>2.79</v>
      </c>
    </row>
    <row r="1324" spans="1:5" ht="13.5" thickBot="1">
      <c r="A1324" s="57"/>
      <c r="B1324" s="356"/>
      <c r="C1324" s="357"/>
      <c r="D1324" s="60" t="s">
        <v>155</v>
      </c>
      <c r="E1324" s="61">
        <v>1039.02</v>
      </c>
    </row>
    <row r="1325" spans="1:5" ht="13.5" thickBot="1">
      <c r="A1325" s="356"/>
      <c r="B1325" s="358"/>
      <c r="C1325" s="358"/>
      <c r="D1325" s="358"/>
      <c r="E1325" s="357"/>
    </row>
    <row r="1326" spans="1:5" ht="13.5" thickBot="1">
      <c r="A1326" s="57" t="s">
        <v>323</v>
      </c>
      <c r="B1326" s="356" t="s">
        <v>474</v>
      </c>
      <c r="C1326" s="358"/>
      <c r="D1326" s="358"/>
      <c r="E1326" s="357"/>
    </row>
    <row r="1327" spans="1:5" ht="13.5" thickBot="1">
      <c r="A1327" s="356"/>
      <c r="B1327" s="358"/>
      <c r="C1327" s="358"/>
      <c r="D1327" s="358"/>
      <c r="E1327" s="357"/>
    </row>
    <row r="1328" spans="1:5" ht="13.5" thickBot="1">
      <c r="A1328" s="57"/>
      <c r="B1328" s="356"/>
      <c r="C1328" s="357"/>
      <c r="D1328" s="58" t="s">
        <v>145</v>
      </c>
      <c r="E1328" s="59">
        <v>103.9</v>
      </c>
    </row>
    <row r="1329" spans="1:5" ht="13.5" thickBot="1">
      <c r="A1329" s="57"/>
      <c r="B1329" s="356"/>
      <c r="C1329" s="357"/>
      <c r="D1329" s="58" t="s">
        <v>160</v>
      </c>
      <c r="E1329" s="59">
        <v>17.37</v>
      </c>
    </row>
    <row r="1330" spans="1:5" ht="13.5" thickBot="1">
      <c r="A1330" s="63"/>
      <c r="B1330" s="356"/>
      <c r="C1330" s="357"/>
      <c r="D1330" s="60" t="s">
        <v>155</v>
      </c>
      <c r="E1330" s="61">
        <v>121.27</v>
      </c>
    </row>
    <row r="1331" spans="1:5" ht="13.5" thickBot="1">
      <c r="A1331" s="356"/>
      <c r="B1331" s="358"/>
      <c r="C1331" s="358"/>
      <c r="D1331" s="358"/>
      <c r="E1331" s="357"/>
    </row>
    <row r="1332" spans="1:5" ht="13.5" thickBot="1">
      <c r="A1332" s="63"/>
      <c r="B1332" s="356"/>
      <c r="C1332" s="357"/>
      <c r="D1332" s="60" t="s">
        <v>144</v>
      </c>
      <c r="E1332" s="61">
        <v>1160.29</v>
      </c>
    </row>
    <row r="1333" spans="1:5" ht="13.5" thickBot="1">
      <c r="A1333" s="402"/>
      <c r="B1333" s="403"/>
      <c r="C1333" s="403"/>
      <c r="D1333" s="403"/>
      <c r="E1333" s="404"/>
    </row>
    <row r="1334" spans="1:5" ht="13.5" thickBot="1">
      <c r="A1334" s="57"/>
      <c r="B1334" s="356"/>
      <c r="C1334" s="357"/>
      <c r="D1334" s="111" t="s">
        <v>195</v>
      </c>
      <c r="E1334" s="59">
        <v>1064.12</v>
      </c>
    </row>
    <row r="1335" spans="1:8" ht="13.5" thickBot="1">
      <c r="A1335" s="57"/>
      <c r="B1335" s="356" t="s">
        <v>111</v>
      </c>
      <c r="C1335" s="357"/>
      <c r="D1335" s="58" t="s">
        <v>376</v>
      </c>
      <c r="E1335" s="59">
        <v>21.72</v>
      </c>
      <c r="H1335" s="115"/>
    </row>
    <row r="1336" spans="1:5" ht="13.5" thickBot="1">
      <c r="A1336" s="57"/>
      <c r="B1336" s="356" t="s">
        <v>121</v>
      </c>
      <c r="C1336" s="357"/>
      <c r="D1336" s="58" t="s">
        <v>406</v>
      </c>
      <c r="E1336" s="59">
        <v>4.34</v>
      </c>
    </row>
    <row r="1337" spans="1:5" ht="13.5" thickBot="1">
      <c r="A1337" s="57" t="s">
        <v>153</v>
      </c>
      <c r="B1337" s="356"/>
      <c r="C1337" s="357"/>
      <c r="D1337" s="58" t="s">
        <v>154</v>
      </c>
      <c r="E1337" s="59">
        <v>3.61</v>
      </c>
    </row>
    <row r="1338" spans="1:5" ht="13.5" thickBot="1">
      <c r="A1338" s="57" t="s">
        <v>407</v>
      </c>
      <c r="B1338" s="356"/>
      <c r="C1338" s="357"/>
      <c r="D1338" s="58" t="s">
        <v>369</v>
      </c>
      <c r="E1338" s="59">
        <v>3.61</v>
      </c>
    </row>
    <row r="1339" spans="1:5" ht="13.5" thickBot="1">
      <c r="A1339" s="57" t="s">
        <v>408</v>
      </c>
      <c r="B1339" s="356"/>
      <c r="C1339" s="357"/>
      <c r="D1339" s="58" t="s">
        <v>409</v>
      </c>
      <c r="E1339" s="59">
        <v>1.4</v>
      </c>
    </row>
    <row r="1340" spans="1:5" ht="13.5" thickBot="1">
      <c r="A1340" s="57" t="s">
        <v>337</v>
      </c>
      <c r="B1340" s="356"/>
      <c r="C1340" s="357"/>
      <c r="D1340" s="58" t="s">
        <v>410</v>
      </c>
      <c r="E1340" s="59">
        <v>6.98</v>
      </c>
    </row>
    <row r="1341" spans="1:5" ht="13.5" thickBot="1">
      <c r="A1341" s="57" t="s">
        <v>411</v>
      </c>
      <c r="B1341" s="356"/>
      <c r="C1341" s="357"/>
      <c r="D1341" s="58" t="s">
        <v>412</v>
      </c>
      <c r="E1341" s="59">
        <v>2.79</v>
      </c>
    </row>
    <row r="1342" spans="1:5" ht="13.5" thickBot="1">
      <c r="A1342" s="57"/>
      <c r="B1342" s="356"/>
      <c r="C1342" s="357"/>
      <c r="D1342" s="60" t="s">
        <v>155</v>
      </c>
      <c r="E1342" s="61">
        <v>1108.57</v>
      </c>
    </row>
    <row r="1343" spans="1:5" ht="13.5" thickBot="1">
      <c r="A1343" s="356"/>
      <c r="B1343" s="358"/>
      <c r="C1343" s="358"/>
      <c r="D1343" s="358"/>
      <c r="E1343" s="357"/>
    </row>
    <row r="1344" spans="1:5" ht="13.5" thickBot="1">
      <c r="A1344" s="57" t="s">
        <v>323</v>
      </c>
      <c r="B1344" s="356" t="s">
        <v>475</v>
      </c>
      <c r="C1344" s="358"/>
      <c r="D1344" s="358"/>
      <c r="E1344" s="357"/>
    </row>
    <row r="1345" spans="1:5" ht="13.5" thickBot="1">
      <c r="A1345" s="356"/>
      <c r="B1345" s="358"/>
      <c r="C1345" s="358"/>
      <c r="D1345" s="358"/>
      <c r="E1345" s="357"/>
    </row>
    <row r="1346" spans="1:5" ht="13.5" thickBot="1">
      <c r="A1346" s="57"/>
      <c r="B1346" s="356"/>
      <c r="C1346" s="357"/>
      <c r="D1346" s="58" t="s">
        <v>145</v>
      </c>
      <c r="E1346" s="59">
        <v>110.86</v>
      </c>
    </row>
    <row r="1347" spans="1:5" ht="13.5" thickBot="1">
      <c r="A1347" s="57"/>
      <c r="B1347" s="356"/>
      <c r="C1347" s="357"/>
      <c r="D1347" s="58" t="s">
        <v>160</v>
      </c>
      <c r="E1347" s="59">
        <v>17.37</v>
      </c>
    </row>
    <row r="1348" spans="1:5" ht="13.5" thickBot="1">
      <c r="A1348" s="63"/>
      <c r="B1348" s="356"/>
      <c r="C1348" s="357"/>
      <c r="D1348" s="60" t="s">
        <v>144</v>
      </c>
      <c r="E1348" s="61">
        <v>128.23</v>
      </c>
    </row>
    <row r="1349" spans="1:5" ht="13.5" thickBot="1">
      <c r="A1349" s="356"/>
      <c r="B1349" s="358"/>
      <c r="C1349" s="358"/>
      <c r="D1349" s="358"/>
      <c r="E1349" s="357"/>
    </row>
    <row r="1350" spans="1:5" ht="13.5" thickBot="1">
      <c r="A1350" s="78"/>
      <c r="B1350" s="356"/>
      <c r="C1350" s="357"/>
      <c r="D1350" s="89" t="s">
        <v>144</v>
      </c>
      <c r="E1350" s="116" t="s">
        <v>476</v>
      </c>
    </row>
    <row r="1351" spans="1:5" ht="13.5" thickBot="1">
      <c r="A1351" s="356"/>
      <c r="B1351" s="358"/>
      <c r="C1351" s="358"/>
      <c r="D1351" s="358"/>
      <c r="E1351" s="357"/>
    </row>
    <row r="1352" spans="1:5" ht="13.5" thickBot="1">
      <c r="A1352" s="57"/>
      <c r="B1352" s="356"/>
      <c r="C1352" s="357"/>
      <c r="D1352" s="111" t="s">
        <v>427</v>
      </c>
      <c r="E1352" s="59">
        <v>1117.15</v>
      </c>
    </row>
    <row r="1353" spans="1:5" ht="13.5" thickBot="1">
      <c r="A1353" s="57"/>
      <c r="B1353" s="356" t="s">
        <v>111</v>
      </c>
      <c r="C1353" s="357"/>
      <c r="D1353" s="58" t="s">
        <v>376</v>
      </c>
      <c r="E1353" s="59">
        <v>21.72</v>
      </c>
    </row>
    <row r="1354" spans="1:5" ht="13.5" thickBot="1">
      <c r="A1354" s="57"/>
      <c r="B1354" s="356" t="s">
        <v>121</v>
      </c>
      <c r="C1354" s="357"/>
      <c r="D1354" s="58" t="s">
        <v>406</v>
      </c>
      <c r="E1354" s="59">
        <v>4.34</v>
      </c>
    </row>
    <row r="1355" spans="1:5" ht="13.5" thickBot="1">
      <c r="A1355" s="57" t="s">
        <v>153</v>
      </c>
      <c r="B1355" s="356"/>
      <c r="C1355" s="357"/>
      <c r="D1355" s="58" t="s">
        <v>154</v>
      </c>
      <c r="E1355" s="59">
        <v>3.61</v>
      </c>
    </row>
    <row r="1356" spans="1:5" ht="13.5" thickBot="1">
      <c r="A1356" s="57" t="s">
        <v>407</v>
      </c>
      <c r="B1356" s="356"/>
      <c r="C1356" s="357"/>
      <c r="D1356" s="58" t="s">
        <v>369</v>
      </c>
      <c r="E1356" s="59">
        <v>3.61</v>
      </c>
    </row>
    <row r="1357" spans="1:5" ht="13.5" thickBot="1">
      <c r="A1357" s="57" t="s">
        <v>408</v>
      </c>
      <c r="B1357" s="356"/>
      <c r="C1357" s="357"/>
      <c r="D1357" s="58" t="s">
        <v>409</v>
      </c>
      <c r="E1357" s="59">
        <v>1.4</v>
      </c>
    </row>
    <row r="1358" spans="1:5" ht="13.5" thickBot="1">
      <c r="A1358" s="57" t="s">
        <v>337</v>
      </c>
      <c r="B1358" s="356"/>
      <c r="C1358" s="357"/>
      <c r="D1358" s="58" t="s">
        <v>410</v>
      </c>
      <c r="E1358" s="59">
        <v>6.98</v>
      </c>
    </row>
    <row r="1359" spans="1:5" ht="13.5" thickBot="1">
      <c r="A1359" s="57" t="s">
        <v>411</v>
      </c>
      <c r="B1359" s="356"/>
      <c r="C1359" s="357"/>
      <c r="D1359" s="58" t="s">
        <v>412</v>
      </c>
      <c r="E1359" s="59">
        <v>2.79</v>
      </c>
    </row>
    <row r="1360" spans="1:5" ht="13.5" thickBot="1">
      <c r="A1360" s="57"/>
      <c r="B1360" s="356"/>
      <c r="C1360" s="357"/>
      <c r="D1360" s="60" t="s">
        <v>155</v>
      </c>
      <c r="E1360" s="61">
        <f>SUM(E1352:E1359)</f>
        <v>1161.6</v>
      </c>
    </row>
    <row r="1361" spans="1:5" ht="13.5" thickBot="1">
      <c r="A1361" s="356"/>
      <c r="B1361" s="358"/>
      <c r="C1361" s="358"/>
      <c r="D1361" s="358"/>
      <c r="E1361" s="357"/>
    </row>
    <row r="1362" spans="1:5" ht="13.5" thickBot="1">
      <c r="A1362" s="57" t="s">
        <v>323</v>
      </c>
      <c r="B1362" s="356" t="s">
        <v>477</v>
      </c>
      <c r="C1362" s="358"/>
      <c r="D1362" s="358"/>
      <c r="E1362" s="357"/>
    </row>
    <row r="1363" spans="1:5" ht="13.5" thickBot="1">
      <c r="A1363" s="356"/>
      <c r="B1363" s="358"/>
      <c r="C1363" s="358"/>
      <c r="D1363" s="358"/>
      <c r="E1363" s="357"/>
    </row>
    <row r="1364" spans="1:5" ht="13.5" thickBot="1">
      <c r="A1364" s="57"/>
      <c r="B1364" s="356"/>
      <c r="C1364" s="357"/>
      <c r="D1364" s="58" t="s">
        <v>145</v>
      </c>
      <c r="E1364" s="59">
        <v>116.16</v>
      </c>
    </row>
    <row r="1365" spans="1:5" ht="13.5" thickBot="1">
      <c r="A1365" s="57"/>
      <c r="B1365" s="356"/>
      <c r="C1365" s="357"/>
      <c r="D1365" s="58" t="s">
        <v>160</v>
      </c>
      <c r="E1365" s="59">
        <v>17.37</v>
      </c>
    </row>
    <row r="1366" spans="1:5" ht="13.5" thickBot="1">
      <c r="A1366" s="63"/>
      <c r="B1366" s="356"/>
      <c r="C1366" s="357"/>
      <c r="D1366" s="60" t="s">
        <v>155</v>
      </c>
      <c r="E1366" s="61">
        <v>133.53</v>
      </c>
    </row>
    <row r="1367" spans="1:5" ht="13.5" thickBot="1">
      <c r="A1367" s="356"/>
      <c r="B1367" s="358"/>
      <c r="C1367" s="358"/>
      <c r="D1367" s="358"/>
      <c r="E1367" s="357"/>
    </row>
    <row r="1368" spans="1:5" ht="13.5" thickBot="1">
      <c r="A1368" s="63"/>
      <c r="B1368" s="356"/>
      <c r="C1368" s="357"/>
      <c r="D1368" s="60" t="s">
        <v>144</v>
      </c>
      <c r="E1368" s="61">
        <v>1295.13</v>
      </c>
    </row>
    <row r="1369" spans="1:5" ht="13.5" thickBot="1">
      <c r="A1369" s="356"/>
      <c r="B1369" s="358"/>
      <c r="C1369" s="358"/>
      <c r="D1369" s="358"/>
      <c r="E1369" s="357"/>
    </row>
    <row r="1370" spans="1:5" ht="13.5" thickBot="1">
      <c r="A1370" s="371" t="s">
        <v>428</v>
      </c>
      <c r="B1370" s="372"/>
      <c r="C1370" s="372"/>
      <c r="D1370" s="372"/>
      <c r="E1370" s="373"/>
    </row>
    <row r="1371" spans="1:5" ht="13.5" thickBot="1">
      <c r="A1371" s="57"/>
      <c r="B1371" s="356" t="s">
        <v>111</v>
      </c>
      <c r="C1371" s="357"/>
      <c r="D1371" s="58" t="s">
        <v>429</v>
      </c>
      <c r="E1371" s="59">
        <v>21.72</v>
      </c>
    </row>
    <row r="1372" spans="1:5" ht="13.5" thickBot="1">
      <c r="A1372" s="57"/>
      <c r="B1372" s="356" t="s">
        <v>121</v>
      </c>
      <c r="C1372" s="357"/>
      <c r="D1372" s="58" t="s">
        <v>406</v>
      </c>
      <c r="E1372" s="59">
        <v>4.34</v>
      </c>
    </row>
    <row r="1373" spans="1:5" ht="13.5" thickBot="1">
      <c r="A1373" s="57" t="s">
        <v>153</v>
      </c>
      <c r="B1373" s="356"/>
      <c r="C1373" s="357"/>
      <c r="D1373" s="58" t="s">
        <v>154</v>
      </c>
      <c r="E1373" s="59">
        <v>3.61</v>
      </c>
    </row>
    <row r="1374" spans="1:5" ht="13.5" thickBot="1">
      <c r="A1374" s="57" t="s">
        <v>407</v>
      </c>
      <c r="B1374" s="356"/>
      <c r="C1374" s="357"/>
      <c r="D1374" s="58" t="s">
        <v>369</v>
      </c>
      <c r="E1374" s="59">
        <v>3.61</v>
      </c>
    </row>
    <row r="1375" spans="1:5" ht="13.5" thickBot="1">
      <c r="A1375" s="57" t="s">
        <v>408</v>
      </c>
      <c r="B1375" s="356"/>
      <c r="C1375" s="357"/>
      <c r="D1375" s="58" t="s">
        <v>409</v>
      </c>
      <c r="E1375" s="59">
        <v>1.4</v>
      </c>
    </row>
    <row r="1376" spans="1:5" ht="13.5" thickBot="1">
      <c r="A1376" s="57" t="s">
        <v>337</v>
      </c>
      <c r="B1376" s="356"/>
      <c r="C1376" s="357"/>
      <c r="D1376" s="58" t="s">
        <v>410</v>
      </c>
      <c r="E1376" s="59">
        <v>6.98</v>
      </c>
    </row>
    <row r="1377" spans="1:5" ht="13.5" thickBot="1">
      <c r="A1377" s="57" t="s">
        <v>411</v>
      </c>
      <c r="B1377" s="356"/>
      <c r="C1377" s="357"/>
      <c r="D1377" s="58" t="s">
        <v>412</v>
      </c>
      <c r="E1377" s="59">
        <v>2.79</v>
      </c>
    </row>
    <row r="1378" spans="1:5" ht="13.5" thickBot="1">
      <c r="A1378" s="57"/>
      <c r="B1378" s="356"/>
      <c r="C1378" s="357"/>
      <c r="D1378" s="60" t="s">
        <v>155</v>
      </c>
      <c r="E1378" s="61">
        <v>44.45</v>
      </c>
    </row>
    <row r="1379" spans="1:5" ht="13.5" thickBot="1">
      <c r="A1379" s="356"/>
      <c r="B1379" s="358"/>
      <c r="C1379" s="358"/>
      <c r="D1379" s="358"/>
      <c r="E1379" s="357"/>
    </row>
    <row r="1380" spans="1:5" ht="13.5" thickBot="1">
      <c r="A1380" s="57" t="s">
        <v>323</v>
      </c>
      <c r="B1380" s="356" t="s">
        <v>478</v>
      </c>
      <c r="C1380" s="358"/>
      <c r="D1380" s="358"/>
      <c r="E1380" s="357"/>
    </row>
    <row r="1381" spans="1:5" ht="13.5" thickBot="1">
      <c r="A1381" s="356"/>
      <c r="B1381" s="358"/>
      <c r="C1381" s="358"/>
      <c r="D1381" s="358"/>
      <c r="E1381" s="357"/>
    </row>
    <row r="1382" spans="1:5" ht="13.5" thickBot="1">
      <c r="A1382" s="57"/>
      <c r="B1382" s="356"/>
      <c r="C1382" s="357"/>
      <c r="D1382" s="58" t="s">
        <v>145</v>
      </c>
      <c r="E1382" s="59">
        <v>4.45</v>
      </c>
    </row>
    <row r="1383" spans="1:5" ht="13.5" thickBot="1">
      <c r="A1383" s="57"/>
      <c r="B1383" s="356"/>
      <c r="C1383" s="357"/>
      <c r="D1383" s="58" t="s">
        <v>160</v>
      </c>
      <c r="E1383" s="59">
        <v>5.21</v>
      </c>
    </row>
    <row r="1384" spans="1:5" ht="13.5" thickBot="1">
      <c r="A1384" s="63"/>
      <c r="B1384" s="356"/>
      <c r="C1384" s="357"/>
      <c r="D1384" s="60" t="s">
        <v>155</v>
      </c>
      <c r="E1384" s="61">
        <v>9.66</v>
      </c>
    </row>
    <row r="1385" spans="1:5" ht="13.5" thickBot="1">
      <c r="A1385" s="356"/>
      <c r="B1385" s="358"/>
      <c r="C1385" s="358"/>
      <c r="D1385" s="358"/>
      <c r="E1385" s="357"/>
    </row>
    <row r="1386" spans="1:5" ht="13.5" thickBot="1">
      <c r="A1386" s="63"/>
      <c r="B1386" s="356"/>
      <c r="C1386" s="357"/>
      <c r="D1386" s="60" t="s">
        <v>144</v>
      </c>
      <c r="E1386" s="61">
        <v>54.11</v>
      </c>
    </row>
    <row r="1387" spans="1:5" ht="13.5" thickBot="1">
      <c r="A1387" s="356"/>
      <c r="B1387" s="358"/>
      <c r="C1387" s="358"/>
      <c r="D1387" s="358"/>
      <c r="E1387" s="357"/>
    </row>
    <row r="1388" spans="1:5" ht="13.5" thickBot="1">
      <c r="A1388" s="371" t="s">
        <v>430</v>
      </c>
      <c r="B1388" s="372"/>
      <c r="C1388" s="372"/>
      <c r="D1388" s="372"/>
      <c r="E1388" s="373"/>
    </row>
    <row r="1389" spans="1:5" ht="13.5" thickBot="1">
      <c r="A1389" s="351" t="s">
        <v>164</v>
      </c>
      <c r="B1389" s="352"/>
      <c r="C1389" s="352"/>
      <c r="D1389" s="352"/>
      <c r="E1389" s="353"/>
    </row>
    <row r="1390" spans="1:5" ht="13.5" thickBot="1">
      <c r="A1390" s="4"/>
      <c r="B1390" s="354"/>
      <c r="C1390" s="355"/>
      <c r="D1390" s="25" t="s">
        <v>165</v>
      </c>
      <c r="E1390" s="110" t="s">
        <v>103</v>
      </c>
    </row>
    <row r="1391" spans="1:5" ht="13.5" thickBot="1">
      <c r="A1391" s="57"/>
      <c r="B1391" s="356" t="s">
        <v>209</v>
      </c>
      <c r="C1391" s="357"/>
      <c r="D1391" s="111" t="s">
        <v>431</v>
      </c>
      <c r="E1391" s="59">
        <v>21.72</v>
      </c>
    </row>
    <row r="1392" spans="1:5" ht="13.5" thickBot="1">
      <c r="A1392" s="57"/>
      <c r="B1392" s="356"/>
      <c r="C1392" s="357"/>
      <c r="D1392" s="58" t="s">
        <v>432</v>
      </c>
      <c r="E1392" s="59">
        <v>21.72</v>
      </c>
    </row>
    <row r="1393" spans="1:5" ht="13.5" thickBot="1">
      <c r="A1393" s="57"/>
      <c r="B1393" s="356" t="s">
        <v>111</v>
      </c>
      <c r="C1393" s="357"/>
      <c r="D1393" s="58" t="s">
        <v>376</v>
      </c>
      <c r="E1393" s="59">
        <v>21.72</v>
      </c>
    </row>
    <row r="1394" spans="1:5" ht="13.5" thickBot="1">
      <c r="A1394" s="57"/>
      <c r="B1394" s="356" t="s">
        <v>121</v>
      </c>
      <c r="C1394" s="357"/>
      <c r="D1394" s="58" t="s">
        <v>406</v>
      </c>
      <c r="E1394" s="59">
        <v>4.34</v>
      </c>
    </row>
    <row r="1395" spans="1:5" ht="13.5" thickBot="1">
      <c r="A1395" s="57" t="s">
        <v>153</v>
      </c>
      <c r="B1395" s="356"/>
      <c r="C1395" s="357"/>
      <c r="D1395" s="58" t="s">
        <v>154</v>
      </c>
      <c r="E1395" s="59">
        <v>3.61</v>
      </c>
    </row>
    <row r="1396" spans="1:5" ht="13.5" thickBot="1">
      <c r="A1396" s="57" t="s">
        <v>407</v>
      </c>
      <c r="B1396" s="356"/>
      <c r="C1396" s="357"/>
      <c r="D1396" s="58" t="s">
        <v>369</v>
      </c>
      <c r="E1396" s="59">
        <v>3.61</v>
      </c>
    </row>
    <row r="1397" spans="1:5" ht="13.5" thickBot="1">
      <c r="A1397" s="57" t="s">
        <v>408</v>
      </c>
      <c r="B1397" s="356"/>
      <c r="C1397" s="357"/>
      <c r="D1397" s="58" t="s">
        <v>409</v>
      </c>
      <c r="E1397" s="59">
        <v>1.4</v>
      </c>
    </row>
    <row r="1398" spans="1:5" ht="13.5" thickBot="1">
      <c r="A1398" s="57" t="s">
        <v>337</v>
      </c>
      <c r="B1398" s="356"/>
      <c r="C1398" s="357"/>
      <c r="D1398" s="58" t="s">
        <v>410</v>
      </c>
      <c r="E1398" s="59">
        <v>6.98</v>
      </c>
    </row>
    <row r="1399" spans="1:5" ht="13.5" thickBot="1">
      <c r="A1399" s="57" t="s">
        <v>411</v>
      </c>
      <c r="B1399" s="356"/>
      <c r="C1399" s="357"/>
      <c r="D1399" s="58" t="s">
        <v>412</v>
      </c>
      <c r="E1399" s="59">
        <v>2.79</v>
      </c>
    </row>
    <row r="1400" spans="1:5" ht="13.5" thickBot="1">
      <c r="A1400" s="57"/>
      <c r="B1400" s="356"/>
      <c r="C1400" s="357"/>
      <c r="D1400" s="60" t="s">
        <v>155</v>
      </c>
      <c r="E1400" s="61">
        <v>87.89</v>
      </c>
    </row>
    <row r="1401" spans="1:5" ht="13.5" thickBot="1">
      <c r="A1401" s="356"/>
      <c r="B1401" s="358"/>
      <c r="C1401" s="358"/>
      <c r="D1401" s="358"/>
      <c r="E1401" s="357"/>
    </row>
    <row r="1402" spans="1:5" ht="13.5" thickBot="1">
      <c r="A1402" s="57" t="s">
        <v>323</v>
      </c>
      <c r="B1402" s="356" t="s">
        <v>479</v>
      </c>
      <c r="C1402" s="358"/>
      <c r="D1402" s="358"/>
      <c r="E1402" s="357"/>
    </row>
    <row r="1403" spans="1:5" ht="13.5" thickBot="1">
      <c r="A1403" s="356"/>
      <c r="B1403" s="358"/>
      <c r="C1403" s="358"/>
      <c r="D1403" s="358"/>
      <c r="E1403" s="357"/>
    </row>
    <row r="1404" spans="1:5" ht="13.5" thickBot="1">
      <c r="A1404" s="57"/>
      <c r="B1404" s="356"/>
      <c r="C1404" s="357"/>
      <c r="D1404" s="58" t="s">
        <v>145</v>
      </c>
      <c r="E1404" s="59">
        <v>8.79</v>
      </c>
    </row>
    <row r="1405" spans="1:5" ht="13.5" thickBot="1">
      <c r="A1405" s="57"/>
      <c r="B1405" s="356"/>
      <c r="C1405" s="357"/>
      <c r="D1405" s="58" t="s">
        <v>160</v>
      </c>
      <c r="E1405" s="59">
        <v>5.21</v>
      </c>
    </row>
    <row r="1406" spans="1:5" ht="13.5" thickBot="1">
      <c r="A1406" s="63"/>
      <c r="B1406" s="356"/>
      <c r="C1406" s="357"/>
      <c r="D1406" s="60" t="s">
        <v>155</v>
      </c>
      <c r="E1406" s="61">
        <v>14</v>
      </c>
    </row>
    <row r="1407" spans="1:5" ht="13.5" thickBot="1">
      <c r="A1407" s="356"/>
      <c r="B1407" s="358"/>
      <c r="C1407" s="358"/>
      <c r="D1407" s="358"/>
      <c r="E1407" s="357"/>
    </row>
    <row r="1408" spans="1:5" ht="13.5" thickBot="1">
      <c r="A1408" s="78"/>
      <c r="B1408" s="356"/>
      <c r="C1408" s="357"/>
      <c r="D1408" s="89" t="s">
        <v>144</v>
      </c>
      <c r="E1408" s="90">
        <v>101.89</v>
      </c>
    </row>
    <row r="1409" spans="1:5" ht="13.5" thickBot="1">
      <c r="A1409" s="356"/>
      <c r="B1409" s="358"/>
      <c r="C1409" s="358"/>
      <c r="D1409" s="358"/>
      <c r="E1409" s="357"/>
    </row>
    <row r="1410" spans="1:5" ht="13.5" thickBot="1">
      <c r="A1410" s="57"/>
      <c r="B1410" s="356" t="s">
        <v>209</v>
      </c>
      <c r="C1410" s="357"/>
      <c r="D1410" s="111" t="s">
        <v>431</v>
      </c>
      <c r="E1410" s="59">
        <v>21.72</v>
      </c>
    </row>
    <row r="1411" spans="1:5" ht="13.5" thickBot="1">
      <c r="A1411" s="57"/>
      <c r="B1411" s="356" t="s">
        <v>111</v>
      </c>
      <c r="C1411" s="357"/>
      <c r="D1411" s="58" t="s">
        <v>376</v>
      </c>
      <c r="E1411" s="59">
        <v>21.72</v>
      </c>
    </row>
    <row r="1412" spans="1:5" ht="13.5" thickBot="1">
      <c r="A1412" s="57"/>
      <c r="B1412" s="356" t="s">
        <v>121</v>
      </c>
      <c r="C1412" s="357"/>
      <c r="D1412" s="58" t="s">
        <v>406</v>
      </c>
      <c r="E1412" s="59">
        <v>4.34</v>
      </c>
    </row>
    <row r="1413" spans="1:5" ht="13.5" thickBot="1">
      <c r="A1413" s="57" t="s">
        <v>153</v>
      </c>
      <c r="B1413" s="356"/>
      <c r="C1413" s="357"/>
      <c r="D1413" s="58" t="s">
        <v>154</v>
      </c>
      <c r="E1413" s="59">
        <v>3.61</v>
      </c>
    </row>
    <row r="1414" spans="1:5" ht="13.5" thickBot="1">
      <c r="A1414" s="57" t="s">
        <v>407</v>
      </c>
      <c r="B1414" s="356"/>
      <c r="C1414" s="357"/>
      <c r="D1414" s="58" t="s">
        <v>369</v>
      </c>
      <c r="E1414" s="59">
        <v>3.61</v>
      </c>
    </row>
    <row r="1415" spans="1:5" ht="13.5" thickBot="1">
      <c r="A1415" s="57" t="s">
        <v>408</v>
      </c>
      <c r="B1415" s="356"/>
      <c r="C1415" s="357"/>
      <c r="D1415" s="58" t="s">
        <v>409</v>
      </c>
      <c r="E1415" s="59">
        <v>1.4</v>
      </c>
    </row>
    <row r="1416" spans="1:5" ht="13.5" thickBot="1">
      <c r="A1416" s="57" t="s">
        <v>337</v>
      </c>
      <c r="B1416" s="356"/>
      <c r="C1416" s="357"/>
      <c r="D1416" s="58" t="s">
        <v>410</v>
      </c>
      <c r="E1416" s="59">
        <v>6.98</v>
      </c>
    </row>
    <row r="1417" spans="1:5" ht="13.5" thickBot="1">
      <c r="A1417" s="57" t="s">
        <v>411</v>
      </c>
      <c r="B1417" s="356"/>
      <c r="C1417" s="357"/>
      <c r="D1417" s="58" t="s">
        <v>412</v>
      </c>
      <c r="E1417" s="59">
        <v>2.79</v>
      </c>
    </row>
    <row r="1418" spans="1:5" ht="13.5" thickBot="1">
      <c r="A1418" s="57"/>
      <c r="B1418" s="356"/>
      <c r="C1418" s="357"/>
      <c r="D1418" s="60" t="s">
        <v>155</v>
      </c>
      <c r="E1418" s="61">
        <v>66.17</v>
      </c>
    </row>
    <row r="1419" spans="1:5" ht="13.5" thickBot="1">
      <c r="A1419" s="356"/>
      <c r="B1419" s="358"/>
      <c r="C1419" s="358"/>
      <c r="D1419" s="358"/>
      <c r="E1419" s="357"/>
    </row>
    <row r="1420" spans="1:5" ht="13.5" thickBot="1">
      <c r="A1420" s="57" t="s">
        <v>323</v>
      </c>
      <c r="B1420" s="356" t="s">
        <v>480</v>
      </c>
      <c r="C1420" s="358"/>
      <c r="D1420" s="358"/>
      <c r="E1420" s="357"/>
    </row>
    <row r="1421" spans="1:5" ht="13.5" thickBot="1">
      <c r="A1421" s="356"/>
      <c r="B1421" s="358"/>
      <c r="C1421" s="358"/>
      <c r="D1421" s="358"/>
      <c r="E1421" s="357"/>
    </row>
    <row r="1422" spans="1:5" ht="13.5" thickBot="1">
      <c r="A1422" s="57"/>
      <c r="B1422" s="356"/>
      <c r="C1422" s="357"/>
      <c r="D1422" s="58" t="s">
        <v>145</v>
      </c>
      <c r="E1422" s="59">
        <v>6.62</v>
      </c>
    </row>
    <row r="1423" spans="1:5" ht="13.5" thickBot="1">
      <c r="A1423" s="57"/>
      <c r="B1423" s="356"/>
      <c r="C1423" s="357"/>
      <c r="D1423" s="58" t="s">
        <v>160</v>
      </c>
      <c r="E1423" s="59">
        <v>5.21</v>
      </c>
    </row>
    <row r="1424" spans="1:5" ht="13.5" thickBot="1">
      <c r="A1424" s="63"/>
      <c r="B1424" s="356"/>
      <c r="C1424" s="357"/>
      <c r="D1424" s="60" t="s">
        <v>155</v>
      </c>
      <c r="E1424" s="61">
        <v>11.83</v>
      </c>
    </row>
    <row r="1425" spans="1:5" ht="13.5" thickBot="1">
      <c r="A1425" s="356"/>
      <c r="B1425" s="358"/>
      <c r="C1425" s="358"/>
      <c r="D1425" s="358"/>
      <c r="E1425" s="357"/>
    </row>
    <row r="1426" spans="1:5" ht="13.5" thickBot="1">
      <c r="A1426" s="63"/>
      <c r="B1426" s="356"/>
      <c r="C1426" s="357"/>
      <c r="D1426" s="60" t="s">
        <v>144</v>
      </c>
      <c r="E1426" s="61">
        <v>78</v>
      </c>
    </row>
    <row r="1427" spans="1:5" ht="13.5" thickBot="1">
      <c r="A1427" s="356"/>
      <c r="B1427" s="358"/>
      <c r="C1427" s="358"/>
      <c r="D1427" s="358"/>
      <c r="E1427" s="357"/>
    </row>
    <row r="1428" spans="1:5" ht="13.5" thickBot="1">
      <c r="A1428" s="371" t="s">
        <v>433</v>
      </c>
      <c r="B1428" s="372"/>
      <c r="C1428" s="372"/>
      <c r="D1428" s="372"/>
      <c r="E1428" s="373"/>
    </row>
    <row r="1429" spans="1:5" ht="13.5" thickBot="1">
      <c r="A1429" s="351" t="s">
        <v>164</v>
      </c>
      <c r="B1429" s="352"/>
      <c r="C1429" s="352"/>
      <c r="D1429" s="352"/>
      <c r="E1429" s="353"/>
    </row>
    <row r="1430" spans="1:5" ht="13.5" thickBot="1">
      <c r="A1430" s="4"/>
      <c r="B1430" s="354"/>
      <c r="C1430" s="355"/>
      <c r="D1430" s="25" t="s">
        <v>165</v>
      </c>
      <c r="E1430" s="110" t="s">
        <v>103</v>
      </c>
    </row>
    <row r="1431" spans="1:5" ht="13.5" thickBot="1">
      <c r="A1431" s="57"/>
      <c r="B1431" s="356"/>
      <c r="C1431" s="357"/>
      <c r="D1431" s="111" t="s">
        <v>414</v>
      </c>
      <c r="E1431" s="59">
        <v>62.6</v>
      </c>
    </row>
    <row r="1432" spans="1:5" ht="13.5" thickBot="1">
      <c r="A1432" s="57"/>
      <c r="B1432" s="356" t="s">
        <v>111</v>
      </c>
      <c r="C1432" s="357"/>
      <c r="D1432" s="58" t="s">
        <v>376</v>
      </c>
      <c r="E1432" s="59">
        <v>21.72</v>
      </c>
    </row>
    <row r="1433" spans="1:5" ht="13.5" thickBot="1">
      <c r="A1433" s="57"/>
      <c r="B1433" s="356" t="s">
        <v>121</v>
      </c>
      <c r="C1433" s="357"/>
      <c r="D1433" s="58" t="s">
        <v>406</v>
      </c>
      <c r="E1433" s="59">
        <v>4.34</v>
      </c>
    </row>
    <row r="1434" spans="1:5" ht="13.5" thickBot="1">
      <c r="A1434" s="57" t="s">
        <v>153</v>
      </c>
      <c r="B1434" s="356"/>
      <c r="C1434" s="357"/>
      <c r="D1434" s="58" t="s">
        <v>154</v>
      </c>
      <c r="E1434" s="59">
        <v>3.61</v>
      </c>
    </row>
    <row r="1435" spans="1:5" ht="13.5" thickBot="1">
      <c r="A1435" s="57" t="s">
        <v>407</v>
      </c>
      <c r="B1435" s="356"/>
      <c r="C1435" s="357"/>
      <c r="D1435" s="58" t="s">
        <v>369</v>
      </c>
      <c r="E1435" s="59">
        <v>3.61</v>
      </c>
    </row>
    <row r="1436" spans="1:5" ht="13.5" thickBot="1">
      <c r="A1436" s="57" t="s">
        <v>408</v>
      </c>
      <c r="B1436" s="356"/>
      <c r="C1436" s="357"/>
      <c r="D1436" s="58" t="s">
        <v>409</v>
      </c>
      <c r="E1436" s="59">
        <v>1.4</v>
      </c>
    </row>
    <row r="1437" spans="1:5" ht="13.5" thickBot="1">
      <c r="A1437" s="57" t="s">
        <v>337</v>
      </c>
      <c r="B1437" s="356"/>
      <c r="C1437" s="357"/>
      <c r="D1437" s="58" t="s">
        <v>410</v>
      </c>
      <c r="E1437" s="59">
        <v>6.98</v>
      </c>
    </row>
    <row r="1438" spans="1:5" ht="13.5" thickBot="1">
      <c r="A1438" s="57" t="s">
        <v>411</v>
      </c>
      <c r="B1438" s="356"/>
      <c r="C1438" s="357"/>
      <c r="D1438" s="58" t="s">
        <v>412</v>
      </c>
      <c r="E1438" s="59">
        <v>2.79</v>
      </c>
    </row>
    <row r="1439" spans="1:5" ht="13.5" thickBot="1">
      <c r="A1439" s="57"/>
      <c r="B1439" s="356"/>
      <c r="C1439" s="357"/>
      <c r="D1439" s="60" t="s">
        <v>155</v>
      </c>
      <c r="E1439" s="61">
        <v>107.05</v>
      </c>
    </row>
    <row r="1440" spans="1:5" ht="13.5" thickBot="1">
      <c r="A1440" s="356"/>
      <c r="B1440" s="358"/>
      <c r="C1440" s="358"/>
      <c r="D1440" s="358"/>
      <c r="E1440" s="357"/>
    </row>
    <row r="1441" spans="1:5" ht="13.5" thickBot="1">
      <c r="A1441" s="57" t="s">
        <v>323</v>
      </c>
      <c r="B1441" s="356" t="s">
        <v>481</v>
      </c>
      <c r="C1441" s="358"/>
      <c r="D1441" s="358"/>
      <c r="E1441" s="357"/>
    </row>
    <row r="1442" spans="1:5" ht="13.5" thickBot="1">
      <c r="A1442" s="356"/>
      <c r="B1442" s="358"/>
      <c r="C1442" s="358"/>
      <c r="D1442" s="358"/>
      <c r="E1442" s="357"/>
    </row>
    <row r="1443" spans="1:5" ht="13.5" thickBot="1">
      <c r="A1443" s="57"/>
      <c r="B1443" s="356"/>
      <c r="C1443" s="357"/>
      <c r="D1443" s="58" t="s">
        <v>145</v>
      </c>
      <c r="E1443" s="59">
        <v>10.71</v>
      </c>
    </row>
    <row r="1444" spans="1:5" ht="13.5" thickBot="1">
      <c r="A1444" s="57"/>
      <c r="B1444" s="356"/>
      <c r="C1444" s="357"/>
      <c r="D1444" s="58" t="s">
        <v>160</v>
      </c>
      <c r="E1444" s="59">
        <v>5.21</v>
      </c>
    </row>
    <row r="1445" spans="1:5" ht="13.5" thickBot="1">
      <c r="A1445" s="63"/>
      <c r="B1445" s="356"/>
      <c r="C1445" s="357"/>
      <c r="D1445" s="60" t="s">
        <v>155</v>
      </c>
      <c r="E1445" s="61">
        <v>15.92</v>
      </c>
    </row>
    <row r="1446" spans="1:5" ht="13.5" thickBot="1">
      <c r="A1446" s="356"/>
      <c r="B1446" s="358"/>
      <c r="C1446" s="358"/>
      <c r="D1446" s="358"/>
      <c r="E1446" s="357"/>
    </row>
    <row r="1447" spans="1:5" ht="13.5" thickBot="1">
      <c r="A1447" s="63"/>
      <c r="B1447" s="356"/>
      <c r="C1447" s="357"/>
      <c r="D1447" s="60" t="s">
        <v>144</v>
      </c>
      <c r="E1447" s="61">
        <v>122.97</v>
      </c>
    </row>
    <row r="1448" spans="1:5" ht="13.5" thickBot="1">
      <c r="A1448" s="356"/>
      <c r="B1448" s="358"/>
      <c r="C1448" s="358"/>
      <c r="D1448" s="358"/>
      <c r="E1448" s="357"/>
    </row>
    <row r="1449" spans="1:5" ht="13.5" thickBot="1">
      <c r="A1449" s="57"/>
      <c r="B1449" s="356"/>
      <c r="C1449" s="357"/>
      <c r="D1449" s="111" t="s">
        <v>415</v>
      </c>
      <c r="E1449" s="59">
        <v>69.55</v>
      </c>
    </row>
    <row r="1450" spans="1:5" ht="13.5" thickBot="1">
      <c r="A1450" s="57"/>
      <c r="B1450" s="356" t="s">
        <v>111</v>
      </c>
      <c r="C1450" s="357"/>
      <c r="D1450" s="58" t="s">
        <v>376</v>
      </c>
      <c r="E1450" s="59">
        <v>21.72</v>
      </c>
    </row>
    <row r="1451" spans="1:5" ht="13.5" thickBot="1">
      <c r="A1451" s="57"/>
      <c r="B1451" s="356" t="s">
        <v>121</v>
      </c>
      <c r="C1451" s="357"/>
      <c r="D1451" s="58" t="s">
        <v>406</v>
      </c>
      <c r="E1451" s="59">
        <v>4.34</v>
      </c>
    </row>
    <row r="1452" spans="1:5" ht="13.5" thickBot="1">
      <c r="A1452" s="57" t="s">
        <v>153</v>
      </c>
      <c r="B1452" s="356"/>
      <c r="C1452" s="357"/>
      <c r="D1452" s="58" t="s">
        <v>154</v>
      </c>
      <c r="E1452" s="59">
        <v>3.61</v>
      </c>
    </row>
    <row r="1453" spans="1:5" ht="13.5" thickBot="1">
      <c r="A1453" s="57" t="s">
        <v>407</v>
      </c>
      <c r="B1453" s="356"/>
      <c r="C1453" s="357"/>
      <c r="D1453" s="58" t="s">
        <v>369</v>
      </c>
      <c r="E1453" s="59">
        <v>3.61</v>
      </c>
    </row>
    <row r="1454" spans="1:5" ht="13.5" thickBot="1">
      <c r="A1454" s="57" t="s">
        <v>408</v>
      </c>
      <c r="B1454" s="356"/>
      <c r="C1454" s="357"/>
      <c r="D1454" s="58" t="s">
        <v>409</v>
      </c>
      <c r="E1454" s="59">
        <v>1.4</v>
      </c>
    </row>
    <row r="1455" spans="1:5" ht="13.5" thickBot="1">
      <c r="A1455" s="57" t="s">
        <v>337</v>
      </c>
      <c r="B1455" s="356"/>
      <c r="C1455" s="357"/>
      <c r="D1455" s="58" t="s">
        <v>410</v>
      </c>
      <c r="E1455" s="59">
        <v>6.98</v>
      </c>
    </row>
    <row r="1456" spans="1:5" ht="13.5" thickBot="1">
      <c r="A1456" s="57" t="s">
        <v>411</v>
      </c>
      <c r="B1456" s="356"/>
      <c r="C1456" s="357"/>
      <c r="D1456" s="58" t="s">
        <v>412</v>
      </c>
      <c r="E1456" s="59">
        <v>2.79</v>
      </c>
    </row>
    <row r="1457" spans="1:5" ht="13.5" thickBot="1">
      <c r="A1457" s="57"/>
      <c r="B1457" s="356"/>
      <c r="C1457" s="357"/>
      <c r="D1457" s="60" t="s">
        <v>155</v>
      </c>
      <c r="E1457" s="61">
        <v>114</v>
      </c>
    </row>
    <row r="1458" spans="1:5" ht="13.5" thickBot="1">
      <c r="A1458" s="356"/>
      <c r="B1458" s="358"/>
      <c r="C1458" s="358"/>
      <c r="D1458" s="358"/>
      <c r="E1458" s="357"/>
    </row>
    <row r="1459" spans="1:5" ht="13.5" thickBot="1">
      <c r="A1459" s="57" t="s">
        <v>323</v>
      </c>
      <c r="B1459" s="356" t="s">
        <v>440</v>
      </c>
      <c r="C1459" s="358"/>
      <c r="D1459" s="358"/>
      <c r="E1459" s="357"/>
    </row>
    <row r="1460" spans="1:5" ht="13.5" thickBot="1">
      <c r="A1460" s="356"/>
      <c r="B1460" s="358"/>
      <c r="C1460" s="358"/>
      <c r="D1460" s="358"/>
      <c r="E1460" s="357"/>
    </row>
    <row r="1461" spans="1:5" ht="13.5" thickBot="1">
      <c r="A1461" s="57"/>
      <c r="B1461" s="356"/>
      <c r="C1461" s="357"/>
      <c r="D1461" s="58" t="s">
        <v>145</v>
      </c>
      <c r="E1461" s="59">
        <v>11.4</v>
      </c>
    </row>
    <row r="1462" spans="1:5" ht="13.5" thickBot="1">
      <c r="A1462" s="57"/>
      <c r="B1462" s="356"/>
      <c r="C1462" s="357"/>
      <c r="D1462" s="58" t="s">
        <v>160</v>
      </c>
      <c r="E1462" s="59">
        <v>5.21</v>
      </c>
    </row>
    <row r="1463" spans="1:5" ht="13.5" thickBot="1">
      <c r="A1463" s="63"/>
      <c r="B1463" s="356"/>
      <c r="C1463" s="357"/>
      <c r="D1463" s="60" t="s">
        <v>155</v>
      </c>
      <c r="E1463" s="61">
        <v>16.61</v>
      </c>
    </row>
    <row r="1464" spans="1:5" ht="13.5" thickBot="1">
      <c r="A1464" s="356"/>
      <c r="B1464" s="358"/>
      <c r="C1464" s="358"/>
      <c r="D1464" s="358"/>
      <c r="E1464" s="357"/>
    </row>
    <row r="1465" spans="1:5" ht="13.5" thickBot="1">
      <c r="A1465" s="79"/>
      <c r="B1465" s="356"/>
      <c r="C1465" s="357"/>
      <c r="D1465" s="60" t="s">
        <v>144</v>
      </c>
      <c r="E1465" s="90">
        <v>130.61</v>
      </c>
    </row>
    <row r="1466" spans="1:5" ht="13.5" thickBot="1">
      <c r="A1466" s="356"/>
      <c r="B1466" s="358"/>
      <c r="C1466" s="358"/>
      <c r="D1466" s="358"/>
      <c r="E1466" s="357"/>
    </row>
    <row r="1467" spans="1:5" ht="13.5" thickBot="1">
      <c r="A1467" s="57"/>
      <c r="B1467" s="356"/>
      <c r="C1467" s="357"/>
      <c r="D1467" s="111" t="s">
        <v>416</v>
      </c>
      <c r="E1467" s="59">
        <v>83.46</v>
      </c>
    </row>
    <row r="1468" spans="1:5" ht="13.5" thickBot="1">
      <c r="A1468" s="57"/>
      <c r="B1468" s="356" t="s">
        <v>111</v>
      </c>
      <c r="C1468" s="357"/>
      <c r="D1468" s="58" t="s">
        <v>376</v>
      </c>
      <c r="E1468" s="59">
        <v>21.72</v>
      </c>
    </row>
    <row r="1469" spans="1:5" ht="13.5" thickBot="1">
      <c r="A1469" s="57"/>
      <c r="B1469" s="356" t="s">
        <v>121</v>
      </c>
      <c r="C1469" s="357"/>
      <c r="D1469" s="58" t="s">
        <v>406</v>
      </c>
      <c r="E1469" s="59">
        <v>4.34</v>
      </c>
    </row>
    <row r="1470" spans="1:5" ht="13.5" thickBot="1">
      <c r="A1470" s="57" t="s">
        <v>153</v>
      </c>
      <c r="B1470" s="356"/>
      <c r="C1470" s="357"/>
      <c r="D1470" s="58" t="s">
        <v>154</v>
      </c>
      <c r="E1470" s="59">
        <v>3.61</v>
      </c>
    </row>
    <row r="1471" spans="1:5" ht="13.5" thickBot="1">
      <c r="A1471" s="57" t="s">
        <v>407</v>
      </c>
      <c r="B1471" s="356"/>
      <c r="C1471" s="357"/>
      <c r="D1471" s="58" t="s">
        <v>369</v>
      </c>
      <c r="E1471" s="59">
        <v>3.61</v>
      </c>
    </row>
    <row r="1472" spans="1:5" ht="13.5" thickBot="1">
      <c r="A1472" s="57" t="s">
        <v>408</v>
      </c>
      <c r="B1472" s="356"/>
      <c r="C1472" s="357"/>
      <c r="D1472" s="58" t="s">
        <v>409</v>
      </c>
      <c r="E1472" s="59">
        <v>1.4</v>
      </c>
    </row>
    <row r="1473" spans="1:5" ht="13.5" thickBot="1">
      <c r="A1473" s="57" t="s">
        <v>337</v>
      </c>
      <c r="B1473" s="356"/>
      <c r="C1473" s="357"/>
      <c r="D1473" s="58" t="s">
        <v>410</v>
      </c>
      <c r="E1473" s="59">
        <v>6.98</v>
      </c>
    </row>
    <row r="1474" spans="1:5" ht="13.5" thickBot="1">
      <c r="A1474" s="57" t="s">
        <v>411</v>
      </c>
      <c r="B1474" s="356"/>
      <c r="C1474" s="357"/>
      <c r="D1474" s="58" t="s">
        <v>412</v>
      </c>
      <c r="E1474" s="59">
        <v>2.79</v>
      </c>
    </row>
    <row r="1475" spans="1:5" ht="13.5" thickBot="1">
      <c r="A1475" s="57"/>
      <c r="B1475" s="356"/>
      <c r="C1475" s="357"/>
      <c r="D1475" s="60" t="s">
        <v>155</v>
      </c>
      <c r="E1475" s="61">
        <v>127.91</v>
      </c>
    </row>
    <row r="1476" spans="1:5" ht="13.5" thickBot="1">
      <c r="A1476" s="356"/>
      <c r="B1476" s="358"/>
      <c r="C1476" s="358"/>
      <c r="D1476" s="358"/>
      <c r="E1476" s="357"/>
    </row>
    <row r="1477" spans="1:5" ht="13.5" thickBot="1">
      <c r="A1477" s="57" t="s">
        <v>323</v>
      </c>
      <c r="B1477" s="356" t="s">
        <v>442</v>
      </c>
      <c r="C1477" s="358"/>
      <c r="D1477" s="358"/>
      <c r="E1477" s="357"/>
    </row>
    <row r="1478" spans="1:5" ht="13.5" thickBot="1">
      <c r="A1478" s="356"/>
      <c r="B1478" s="358"/>
      <c r="C1478" s="358"/>
      <c r="D1478" s="358"/>
      <c r="E1478" s="357"/>
    </row>
    <row r="1479" spans="1:5" ht="13.5" thickBot="1">
      <c r="A1479" s="57"/>
      <c r="B1479" s="356"/>
      <c r="C1479" s="357"/>
      <c r="D1479" s="58" t="s">
        <v>145</v>
      </c>
      <c r="E1479" s="59">
        <v>12.8</v>
      </c>
    </row>
    <row r="1480" spans="1:5" ht="13.5" thickBot="1">
      <c r="A1480" s="57"/>
      <c r="B1480" s="356"/>
      <c r="C1480" s="357"/>
      <c r="D1480" s="58" t="s">
        <v>160</v>
      </c>
      <c r="E1480" s="59">
        <v>5.21</v>
      </c>
    </row>
    <row r="1481" spans="1:5" ht="13.5" thickBot="1">
      <c r="A1481" s="63"/>
      <c r="B1481" s="356"/>
      <c r="C1481" s="357"/>
      <c r="D1481" s="60" t="s">
        <v>155</v>
      </c>
      <c r="E1481" s="61">
        <v>18.01</v>
      </c>
    </row>
    <row r="1482" spans="1:5" ht="13.5" thickBot="1">
      <c r="A1482" s="356"/>
      <c r="B1482" s="358"/>
      <c r="C1482" s="358"/>
      <c r="D1482" s="358"/>
      <c r="E1482" s="357"/>
    </row>
    <row r="1483" spans="1:5" ht="13.5" thickBot="1">
      <c r="A1483" s="78"/>
      <c r="B1483" s="356"/>
      <c r="C1483" s="357"/>
      <c r="D1483" s="89" t="s">
        <v>144</v>
      </c>
      <c r="E1483" s="90">
        <v>145.92</v>
      </c>
    </row>
    <row r="1484" spans="1:5" ht="13.5" thickBot="1">
      <c r="A1484" s="356"/>
      <c r="B1484" s="358"/>
      <c r="C1484" s="358"/>
      <c r="D1484" s="358"/>
      <c r="E1484" s="357"/>
    </row>
    <row r="1485" spans="1:5" ht="13.5" thickBot="1">
      <c r="A1485" s="57"/>
      <c r="B1485" s="356"/>
      <c r="C1485" s="357"/>
      <c r="D1485" s="111" t="s">
        <v>169</v>
      </c>
      <c r="E1485" s="59">
        <v>107.8</v>
      </c>
    </row>
    <row r="1486" spans="1:5" ht="13.5" thickBot="1">
      <c r="A1486" s="57"/>
      <c r="B1486" s="356" t="s">
        <v>111</v>
      </c>
      <c r="C1486" s="357"/>
      <c r="D1486" s="58" t="s">
        <v>376</v>
      </c>
      <c r="E1486" s="59">
        <v>21.72</v>
      </c>
    </row>
    <row r="1487" spans="1:5" ht="13.5" thickBot="1">
      <c r="A1487" s="57"/>
      <c r="B1487" s="356" t="s">
        <v>121</v>
      </c>
      <c r="C1487" s="357"/>
      <c r="D1487" s="58" t="s">
        <v>406</v>
      </c>
      <c r="E1487" s="59">
        <v>4.34</v>
      </c>
    </row>
    <row r="1488" spans="1:5" ht="13.5" thickBot="1">
      <c r="A1488" s="57" t="s">
        <v>153</v>
      </c>
      <c r="B1488" s="356"/>
      <c r="C1488" s="357"/>
      <c r="D1488" s="58" t="s">
        <v>154</v>
      </c>
      <c r="E1488" s="59">
        <v>3.61</v>
      </c>
    </row>
    <row r="1489" spans="1:5" ht="13.5" thickBot="1">
      <c r="A1489" s="57" t="s">
        <v>407</v>
      </c>
      <c r="B1489" s="356"/>
      <c r="C1489" s="357"/>
      <c r="D1489" s="58" t="s">
        <v>369</v>
      </c>
      <c r="E1489" s="59">
        <v>3.61</v>
      </c>
    </row>
    <row r="1490" spans="1:5" ht="13.5" thickBot="1">
      <c r="A1490" s="57" t="s">
        <v>408</v>
      </c>
      <c r="B1490" s="356"/>
      <c r="C1490" s="357"/>
      <c r="D1490" s="58" t="s">
        <v>409</v>
      </c>
      <c r="E1490" s="59">
        <v>1.4</v>
      </c>
    </row>
    <row r="1491" spans="1:5" ht="13.5" thickBot="1">
      <c r="A1491" s="57" t="s">
        <v>337</v>
      </c>
      <c r="B1491" s="356"/>
      <c r="C1491" s="357"/>
      <c r="D1491" s="58" t="s">
        <v>410</v>
      </c>
      <c r="E1491" s="59">
        <v>6.98</v>
      </c>
    </row>
    <row r="1492" spans="1:5" ht="13.5" thickBot="1">
      <c r="A1492" s="57" t="s">
        <v>411</v>
      </c>
      <c r="B1492" s="356"/>
      <c r="C1492" s="357"/>
      <c r="D1492" s="58" t="s">
        <v>412</v>
      </c>
      <c r="E1492" s="59">
        <v>2.79</v>
      </c>
    </row>
    <row r="1493" spans="1:5" ht="13.5" thickBot="1">
      <c r="A1493" s="57"/>
      <c r="B1493" s="356"/>
      <c r="C1493" s="357"/>
      <c r="D1493" s="60" t="s">
        <v>155</v>
      </c>
      <c r="E1493" s="61">
        <f>SUM(E1485:E1492)</f>
        <v>152.25</v>
      </c>
    </row>
    <row r="1494" spans="1:5" ht="13.5" thickBot="1">
      <c r="A1494" s="356"/>
      <c r="B1494" s="358"/>
      <c r="C1494" s="358"/>
      <c r="D1494" s="358"/>
      <c r="E1494" s="357"/>
    </row>
    <row r="1495" spans="1:5" ht="13.5" thickBot="1">
      <c r="A1495" s="57" t="s">
        <v>323</v>
      </c>
      <c r="B1495" s="356" t="s">
        <v>441</v>
      </c>
      <c r="C1495" s="358"/>
      <c r="D1495" s="358"/>
      <c r="E1495" s="357"/>
    </row>
    <row r="1496" spans="1:5" ht="13.5" thickBot="1">
      <c r="A1496" s="356"/>
      <c r="B1496" s="358"/>
      <c r="C1496" s="358"/>
      <c r="D1496" s="358"/>
      <c r="E1496" s="357"/>
    </row>
    <row r="1497" spans="1:5" ht="13.5" thickBot="1">
      <c r="A1497" s="57"/>
      <c r="B1497" s="356"/>
      <c r="C1497" s="357"/>
      <c r="D1497" s="58" t="s">
        <v>145</v>
      </c>
      <c r="E1497" s="59">
        <v>15.23</v>
      </c>
    </row>
    <row r="1498" spans="1:5" ht="13.5" thickBot="1">
      <c r="A1498" s="57"/>
      <c r="B1498" s="356"/>
      <c r="C1498" s="357"/>
      <c r="D1498" s="58" t="s">
        <v>160</v>
      </c>
      <c r="E1498" s="59">
        <v>5.21</v>
      </c>
    </row>
    <row r="1499" spans="1:5" ht="13.5" thickBot="1">
      <c r="A1499" s="63"/>
      <c r="B1499" s="356"/>
      <c r="C1499" s="357"/>
      <c r="D1499" s="60" t="s">
        <v>155</v>
      </c>
      <c r="E1499" s="61">
        <v>20.44</v>
      </c>
    </row>
    <row r="1500" spans="1:5" ht="13.5" thickBot="1">
      <c r="A1500" s="356"/>
      <c r="B1500" s="358"/>
      <c r="C1500" s="358"/>
      <c r="D1500" s="358"/>
      <c r="E1500" s="357"/>
    </row>
    <row r="1501" spans="1:5" ht="13.5" thickBot="1">
      <c r="A1501" s="63"/>
      <c r="B1501" s="356"/>
      <c r="C1501" s="357"/>
      <c r="D1501" s="60" t="s">
        <v>144</v>
      </c>
      <c r="E1501" s="61">
        <v>172.69</v>
      </c>
    </row>
    <row r="1502" spans="1:5" ht="13.5" thickBot="1">
      <c r="A1502" s="402"/>
      <c r="B1502" s="403"/>
      <c r="C1502" s="403"/>
      <c r="D1502" s="403"/>
      <c r="E1502" s="404"/>
    </row>
    <row r="1503" spans="1:5" ht="13.5" thickBot="1">
      <c r="A1503" s="57"/>
      <c r="B1503" s="356"/>
      <c r="C1503" s="357"/>
      <c r="D1503" s="111" t="s">
        <v>170</v>
      </c>
      <c r="E1503" s="59">
        <v>142.58</v>
      </c>
    </row>
    <row r="1504" spans="1:5" ht="13.5" thickBot="1">
      <c r="A1504" s="57"/>
      <c r="B1504" s="356" t="s">
        <v>111</v>
      </c>
      <c r="C1504" s="357"/>
      <c r="D1504" s="58" t="s">
        <v>376</v>
      </c>
      <c r="E1504" s="59">
        <v>21.72</v>
      </c>
    </row>
    <row r="1505" spans="1:5" ht="13.5" thickBot="1">
      <c r="A1505" s="57"/>
      <c r="B1505" s="356" t="s">
        <v>121</v>
      </c>
      <c r="C1505" s="357"/>
      <c r="D1505" s="58" t="s">
        <v>406</v>
      </c>
      <c r="E1505" s="59">
        <v>4.34</v>
      </c>
    </row>
    <row r="1506" spans="1:5" ht="13.5" thickBot="1">
      <c r="A1506" s="57" t="s">
        <v>153</v>
      </c>
      <c r="B1506" s="356"/>
      <c r="C1506" s="357"/>
      <c r="D1506" s="58" t="s">
        <v>154</v>
      </c>
      <c r="E1506" s="59">
        <v>3.61</v>
      </c>
    </row>
    <row r="1507" spans="1:5" ht="13.5" thickBot="1">
      <c r="A1507" s="57" t="s">
        <v>407</v>
      </c>
      <c r="B1507" s="356"/>
      <c r="C1507" s="357"/>
      <c r="D1507" s="58" t="s">
        <v>369</v>
      </c>
      <c r="E1507" s="59">
        <v>3.61</v>
      </c>
    </row>
    <row r="1508" spans="1:5" ht="13.5" thickBot="1">
      <c r="A1508" s="57" t="s">
        <v>408</v>
      </c>
      <c r="B1508" s="356"/>
      <c r="C1508" s="357"/>
      <c r="D1508" s="58" t="s">
        <v>409</v>
      </c>
      <c r="E1508" s="59">
        <v>1.4</v>
      </c>
    </row>
    <row r="1509" spans="1:5" ht="13.5" thickBot="1">
      <c r="A1509" s="57" t="s">
        <v>337</v>
      </c>
      <c r="B1509" s="356"/>
      <c r="C1509" s="357"/>
      <c r="D1509" s="58" t="s">
        <v>410</v>
      </c>
      <c r="E1509" s="59">
        <v>6.98</v>
      </c>
    </row>
    <row r="1510" spans="1:5" ht="13.5" thickBot="1">
      <c r="A1510" s="57" t="s">
        <v>411</v>
      </c>
      <c r="B1510" s="356"/>
      <c r="C1510" s="357"/>
      <c r="D1510" s="58" t="s">
        <v>412</v>
      </c>
      <c r="E1510" s="59">
        <v>2.79</v>
      </c>
    </row>
    <row r="1511" spans="1:5" ht="13.5" thickBot="1">
      <c r="A1511" s="57"/>
      <c r="B1511" s="356"/>
      <c r="C1511" s="357"/>
      <c r="D1511" s="60" t="s">
        <v>155</v>
      </c>
      <c r="E1511" s="61">
        <f>SUM(E1503:E1510)</f>
        <v>187.03000000000003</v>
      </c>
    </row>
    <row r="1512" spans="1:5" ht="13.5" thickBot="1">
      <c r="A1512" s="356"/>
      <c r="B1512" s="358"/>
      <c r="C1512" s="358"/>
      <c r="D1512" s="358"/>
      <c r="E1512" s="357"/>
    </row>
    <row r="1513" spans="1:5" ht="13.5" thickBot="1">
      <c r="A1513" s="57" t="s">
        <v>323</v>
      </c>
      <c r="B1513" s="356" t="s">
        <v>443</v>
      </c>
      <c r="C1513" s="358"/>
      <c r="D1513" s="358"/>
      <c r="E1513" s="357"/>
    </row>
    <row r="1514" spans="1:5" ht="13.5" thickBot="1">
      <c r="A1514" s="356"/>
      <c r="B1514" s="358"/>
      <c r="C1514" s="358"/>
      <c r="D1514" s="358"/>
      <c r="E1514" s="357"/>
    </row>
    <row r="1515" spans="1:5" ht="13.5" thickBot="1">
      <c r="A1515" s="57"/>
      <c r="B1515" s="356"/>
      <c r="C1515" s="357"/>
      <c r="D1515" s="58" t="s">
        <v>145</v>
      </c>
      <c r="E1515" s="59">
        <v>18.7</v>
      </c>
    </row>
    <row r="1516" spans="1:5" ht="13.5" thickBot="1">
      <c r="A1516" s="57"/>
      <c r="B1516" s="356"/>
      <c r="C1516" s="357"/>
      <c r="D1516" s="58" t="s">
        <v>160</v>
      </c>
      <c r="E1516" s="59">
        <v>5.21</v>
      </c>
    </row>
    <row r="1517" spans="1:5" ht="13.5" thickBot="1">
      <c r="A1517" s="63"/>
      <c r="B1517" s="356"/>
      <c r="C1517" s="357"/>
      <c r="D1517" s="60" t="s">
        <v>155</v>
      </c>
      <c r="E1517" s="61">
        <v>23.91</v>
      </c>
    </row>
    <row r="1518" spans="1:5" ht="13.5" thickBot="1">
      <c r="A1518" s="356"/>
      <c r="B1518" s="358"/>
      <c r="C1518" s="358"/>
      <c r="D1518" s="358"/>
      <c r="E1518" s="357"/>
    </row>
    <row r="1519" spans="1:5" ht="13.5" thickBot="1">
      <c r="A1519" s="79"/>
      <c r="B1519" s="356"/>
      <c r="C1519" s="357"/>
      <c r="D1519" s="60" t="s">
        <v>144</v>
      </c>
      <c r="E1519" s="61">
        <v>210.94</v>
      </c>
    </row>
    <row r="1520" spans="1:5" ht="13.5" thickBot="1">
      <c r="A1520" s="356"/>
      <c r="B1520" s="358"/>
      <c r="C1520" s="358"/>
      <c r="D1520" s="358"/>
      <c r="E1520" s="357"/>
    </row>
    <row r="1521" spans="1:5" ht="13.5" thickBot="1">
      <c r="A1521" s="57"/>
      <c r="B1521" s="356"/>
      <c r="C1521" s="357"/>
      <c r="D1521" s="111" t="s">
        <v>171</v>
      </c>
      <c r="E1521" s="59">
        <v>177.35</v>
      </c>
    </row>
    <row r="1522" spans="1:5" ht="13.5" thickBot="1">
      <c r="A1522" s="57"/>
      <c r="B1522" s="356" t="s">
        <v>111</v>
      </c>
      <c r="C1522" s="357"/>
      <c r="D1522" s="58" t="s">
        <v>376</v>
      </c>
      <c r="E1522" s="59">
        <v>21.72</v>
      </c>
    </row>
    <row r="1523" spans="1:5" ht="13.5" thickBot="1">
      <c r="A1523" s="57"/>
      <c r="B1523" s="356" t="s">
        <v>121</v>
      </c>
      <c r="C1523" s="357"/>
      <c r="D1523" s="58" t="s">
        <v>406</v>
      </c>
      <c r="E1523" s="59">
        <v>4.34</v>
      </c>
    </row>
    <row r="1524" spans="1:5" ht="13.5" thickBot="1">
      <c r="A1524" s="57" t="s">
        <v>153</v>
      </c>
      <c r="B1524" s="356"/>
      <c r="C1524" s="357"/>
      <c r="D1524" s="58" t="s">
        <v>154</v>
      </c>
      <c r="E1524" s="59">
        <v>3.61</v>
      </c>
    </row>
    <row r="1525" spans="1:5" ht="13.5" thickBot="1">
      <c r="A1525" s="57" t="s">
        <v>407</v>
      </c>
      <c r="B1525" s="356"/>
      <c r="C1525" s="357"/>
      <c r="D1525" s="58" t="s">
        <v>369</v>
      </c>
      <c r="E1525" s="59">
        <v>3.61</v>
      </c>
    </row>
    <row r="1526" spans="1:5" ht="13.5" thickBot="1">
      <c r="A1526" s="57" t="s">
        <v>408</v>
      </c>
      <c r="B1526" s="356"/>
      <c r="C1526" s="357"/>
      <c r="D1526" s="58" t="s">
        <v>409</v>
      </c>
      <c r="E1526" s="59">
        <v>1.4</v>
      </c>
    </row>
    <row r="1527" spans="1:5" ht="13.5" thickBot="1">
      <c r="A1527" s="57" t="s">
        <v>337</v>
      </c>
      <c r="B1527" s="356"/>
      <c r="C1527" s="357"/>
      <c r="D1527" s="58" t="s">
        <v>410</v>
      </c>
      <c r="E1527" s="59">
        <v>6.98</v>
      </c>
    </row>
    <row r="1528" spans="1:5" ht="13.5" thickBot="1">
      <c r="A1528" s="57" t="s">
        <v>411</v>
      </c>
      <c r="B1528" s="356"/>
      <c r="C1528" s="357"/>
      <c r="D1528" s="58" t="s">
        <v>412</v>
      </c>
      <c r="E1528" s="59">
        <v>2.79</v>
      </c>
    </row>
    <row r="1529" spans="1:5" ht="13.5" thickBot="1">
      <c r="A1529" s="57"/>
      <c r="B1529" s="356"/>
      <c r="C1529" s="357"/>
      <c r="D1529" s="60" t="s">
        <v>155</v>
      </c>
      <c r="E1529" s="61">
        <f>SUM(E1521:E1528)</f>
        <v>221.8</v>
      </c>
    </row>
    <row r="1530" spans="1:5" ht="13.5" thickBot="1">
      <c r="A1530" s="356"/>
      <c r="B1530" s="358"/>
      <c r="C1530" s="358"/>
      <c r="D1530" s="358"/>
      <c r="E1530" s="357"/>
    </row>
    <row r="1531" spans="1:5" ht="13.5" thickBot="1">
      <c r="A1531" s="57" t="s">
        <v>323</v>
      </c>
      <c r="B1531" s="356" t="s">
        <v>482</v>
      </c>
      <c r="C1531" s="358"/>
      <c r="D1531" s="358"/>
      <c r="E1531" s="357"/>
    </row>
    <row r="1532" spans="1:5" ht="13.5" thickBot="1">
      <c r="A1532" s="356"/>
      <c r="B1532" s="358"/>
      <c r="C1532" s="358"/>
      <c r="D1532" s="358"/>
      <c r="E1532" s="357"/>
    </row>
    <row r="1533" spans="1:5" ht="13.5" thickBot="1">
      <c r="A1533" s="57"/>
      <c r="B1533" s="356"/>
      <c r="C1533" s="357"/>
      <c r="D1533" s="58" t="s">
        <v>145</v>
      </c>
      <c r="E1533" s="59">
        <v>22.18</v>
      </c>
    </row>
    <row r="1534" spans="1:5" ht="13.5" thickBot="1">
      <c r="A1534" s="57"/>
      <c r="B1534" s="356"/>
      <c r="C1534" s="357"/>
      <c r="D1534" s="58" t="s">
        <v>160</v>
      </c>
      <c r="E1534" s="59">
        <v>5.21</v>
      </c>
    </row>
    <row r="1535" spans="1:5" ht="13.5" thickBot="1">
      <c r="A1535" s="63"/>
      <c r="B1535" s="356"/>
      <c r="C1535" s="357"/>
      <c r="D1535" s="60" t="s">
        <v>155</v>
      </c>
      <c r="E1535" s="61">
        <v>27.39</v>
      </c>
    </row>
    <row r="1536" spans="1:5" ht="13.5" thickBot="1">
      <c r="A1536" s="356"/>
      <c r="B1536" s="358"/>
      <c r="C1536" s="358"/>
      <c r="D1536" s="358"/>
      <c r="E1536" s="357"/>
    </row>
    <row r="1537" spans="1:5" ht="13.5" thickBot="1">
      <c r="A1537" s="78"/>
      <c r="B1537" s="356"/>
      <c r="C1537" s="357"/>
      <c r="D1537" s="60" t="s">
        <v>144</v>
      </c>
      <c r="E1537" s="61">
        <v>249.19</v>
      </c>
    </row>
    <row r="1538" spans="1:5" ht="13.5" thickBot="1">
      <c r="A1538" s="356"/>
      <c r="B1538" s="358"/>
      <c r="C1538" s="358"/>
      <c r="D1538" s="358"/>
      <c r="E1538" s="357"/>
    </row>
    <row r="1539" spans="1:5" ht="13.5" thickBot="1">
      <c r="A1539" s="57"/>
      <c r="B1539" s="356"/>
      <c r="C1539" s="357"/>
      <c r="D1539" s="111" t="s">
        <v>172</v>
      </c>
      <c r="E1539" s="59">
        <v>212.13</v>
      </c>
    </row>
    <row r="1540" spans="1:5" ht="13.5" thickBot="1">
      <c r="A1540" s="57"/>
      <c r="B1540" s="356" t="s">
        <v>111</v>
      </c>
      <c r="C1540" s="357"/>
      <c r="D1540" s="58" t="s">
        <v>376</v>
      </c>
      <c r="E1540" s="59">
        <v>21.72</v>
      </c>
    </row>
    <row r="1541" spans="1:5" ht="13.5" thickBot="1">
      <c r="A1541" s="57"/>
      <c r="B1541" s="356" t="s">
        <v>121</v>
      </c>
      <c r="C1541" s="357"/>
      <c r="D1541" s="58" t="s">
        <v>406</v>
      </c>
      <c r="E1541" s="59">
        <v>4.34</v>
      </c>
    </row>
    <row r="1542" spans="1:5" ht="13.5" thickBot="1">
      <c r="A1542" s="57" t="s">
        <v>153</v>
      </c>
      <c r="B1542" s="356"/>
      <c r="C1542" s="357"/>
      <c r="D1542" s="58" t="s">
        <v>154</v>
      </c>
      <c r="E1542" s="59">
        <v>3.61</v>
      </c>
    </row>
    <row r="1543" spans="1:5" ht="13.5" thickBot="1">
      <c r="A1543" s="57" t="s">
        <v>407</v>
      </c>
      <c r="B1543" s="356"/>
      <c r="C1543" s="357"/>
      <c r="D1543" s="58" t="s">
        <v>369</v>
      </c>
      <c r="E1543" s="59">
        <v>3.61</v>
      </c>
    </row>
    <row r="1544" spans="1:5" ht="13.5" thickBot="1">
      <c r="A1544" s="57" t="s">
        <v>408</v>
      </c>
      <c r="B1544" s="356"/>
      <c r="C1544" s="357"/>
      <c r="D1544" s="58" t="s">
        <v>409</v>
      </c>
      <c r="E1544" s="59">
        <v>1.4</v>
      </c>
    </row>
    <row r="1545" spans="1:5" ht="13.5" thickBot="1">
      <c r="A1545" s="57" t="s">
        <v>337</v>
      </c>
      <c r="B1545" s="356"/>
      <c r="C1545" s="357"/>
      <c r="D1545" s="58" t="s">
        <v>410</v>
      </c>
      <c r="E1545" s="59">
        <v>6.98</v>
      </c>
    </row>
    <row r="1546" spans="1:5" ht="13.5" thickBot="1">
      <c r="A1546" s="57" t="s">
        <v>411</v>
      </c>
      <c r="B1546" s="356"/>
      <c r="C1546" s="357"/>
      <c r="D1546" s="58" t="s">
        <v>412</v>
      </c>
      <c r="E1546" s="59">
        <v>2.79</v>
      </c>
    </row>
    <row r="1547" spans="1:5" ht="13.5" thickBot="1">
      <c r="A1547" s="57"/>
      <c r="B1547" s="356"/>
      <c r="C1547" s="357"/>
      <c r="D1547" s="60" t="s">
        <v>155</v>
      </c>
      <c r="E1547" s="61">
        <f>SUM(E1539:E1546)</f>
        <v>256.58000000000004</v>
      </c>
    </row>
    <row r="1548" spans="1:5" ht="13.5" thickBot="1">
      <c r="A1548" s="356"/>
      <c r="B1548" s="358"/>
      <c r="C1548" s="358"/>
      <c r="D1548" s="358"/>
      <c r="E1548" s="357"/>
    </row>
    <row r="1549" spans="1:5" ht="13.5" thickBot="1">
      <c r="A1549" s="57" t="s">
        <v>323</v>
      </c>
      <c r="B1549" s="356" t="s">
        <v>483</v>
      </c>
      <c r="C1549" s="358"/>
      <c r="D1549" s="358"/>
      <c r="E1549" s="357"/>
    </row>
    <row r="1550" spans="1:5" ht="13.5" thickBot="1">
      <c r="A1550" s="356"/>
      <c r="B1550" s="358"/>
      <c r="C1550" s="358"/>
      <c r="D1550" s="358"/>
      <c r="E1550" s="357"/>
    </row>
    <row r="1551" spans="1:5" ht="13.5" thickBot="1">
      <c r="A1551" s="57"/>
      <c r="B1551" s="356"/>
      <c r="C1551" s="357"/>
      <c r="D1551" s="58" t="s">
        <v>145</v>
      </c>
      <c r="E1551" s="59">
        <v>25.66</v>
      </c>
    </row>
    <row r="1552" spans="1:5" ht="13.5" thickBot="1">
      <c r="A1552" s="57"/>
      <c r="B1552" s="356"/>
      <c r="C1552" s="357"/>
      <c r="D1552" s="58" t="s">
        <v>160</v>
      </c>
      <c r="E1552" s="59">
        <v>5.21</v>
      </c>
    </row>
    <row r="1553" spans="1:5" ht="13.5" thickBot="1">
      <c r="A1553" s="63"/>
      <c r="B1553" s="356"/>
      <c r="C1553" s="357"/>
      <c r="D1553" s="60" t="s">
        <v>155</v>
      </c>
      <c r="E1553" s="61">
        <v>30.87</v>
      </c>
    </row>
    <row r="1554" spans="1:5" ht="13.5" thickBot="1">
      <c r="A1554" s="356"/>
      <c r="B1554" s="358"/>
      <c r="C1554" s="358"/>
      <c r="D1554" s="358"/>
      <c r="E1554" s="357"/>
    </row>
    <row r="1555" spans="1:5" ht="13.5" thickBot="1">
      <c r="A1555" s="63"/>
      <c r="B1555" s="356"/>
      <c r="C1555" s="357"/>
      <c r="D1555" s="60" t="s">
        <v>144</v>
      </c>
      <c r="E1555" s="61">
        <v>287.45</v>
      </c>
    </row>
    <row r="1556" spans="1:5" ht="13.5" thickBot="1">
      <c r="A1556" s="402"/>
      <c r="B1556" s="403"/>
      <c r="C1556" s="403"/>
      <c r="D1556" s="403"/>
      <c r="E1556" s="404"/>
    </row>
    <row r="1557" spans="1:5" ht="13.5" thickBot="1">
      <c r="A1557" s="57"/>
      <c r="B1557" s="356"/>
      <c r="C1557" s="357"/>
      <c r="D1557" s="111" t="s">
        <v>173</v>
      </c>
      <c r="E1557" s="59">
        <v>246.9</v>
      </c>
    </row>
    <row r="1558" spans="1:5" ht="13.5" thickBot="1">
      <c r="A1558" s="57"/>
      <c r="B1558" s="356" t="s">
        <v>111</v>
      </c>
      <c r="C1558" s="357"/>
      <c r="D1558" s="58" t="s">
        <v>376</v>
      </c>
      <c r="E1558" s="59">
        <v>21.72</v>
      </c>
    </row>
    <row r="1559" spans="1:5" ht="13.5" thickBot="1">
      <c r="A1559" s="57"/>
      <c r="B1559" s="356" t="s">
        <v>121</v>
      </c>
      <c r="C1559" s="357"/>
      <c r="D1559" s="58" t="s">
        <v>406</v>
      </c>
      <c r="E1559" s="59">
        <v>4.34</v>
      </c>
    </row>
    <row r="1560" spans="1:5" ht="13.5" thickBot="1">
      <c r="A1560" s="57" t="s">
        <v>153</v>
      </c>
      <c r="B1560" s="356"/>
      <c r="C1560" s="357"/>
      <c r="D1560" s="58" t="s">
        <v>154</v>
      </c>
      <c r="E1560" s="59">
        <v>3.61</v>
      </c>
    </row>
    <row r="1561" spans="1:5" ht="13.5" thickBot="1">
      <c r="A1561" s="57" t="s">
        <v>407</v>
      </c>
      <c r="B1561" s="356"/>
      <c r="C1561" s="357"/>
      <c r="D1561" s="58" t="s">
        <v>369</v>
      </c>
      <c r="E1561" s="59">
        <v>3.61</v>
      </c>
    </row>
    <row r="1562" spans="1:5" ht="13.5" thickBot="1">
      <c r="A1562" s="57" t="s">
        <v>408</v>
      </c>
      <c r="B1562" s="356"/>
      <c r="C1562" s="357"/>
      <c r="D1562" s="58" t="s">
        <v>409</v>
      </c>
      <c r="E1562" s="59">
        <v>1.4</v>
      </c>
    </row>
    <row r="1563" spans="1:5" ht="13.5" thickBot="1">
      <c r="A1563" s="57" t="s">
        <v>337</v>
      </c>
      <c r="B1563" s="356"/>
      <c r="C1563" s="357"/>
      <c r="D1563" s="58" t="s">
        <v>410</v>
      </c>
      <c r="E1563" s="59">
        <v>6.98</v>
      </c>
    </row>
    <row r="1564" spans="1:5" ht="13.5" thickBot="1">
      <c r="A1564" s="57" t="s">
        <v>411</v>
      </c>
      <c r="B1564" s="356"/>
      <c r="C1564" s="357"/>
      <c r="D1564" s="58" t="s">
        <v>412</v>
      </c>
      <c r="E1564" s="59">
        <v>2.79</v>
      </c>
    </row>
    <row r="1565" spans="1:5" ht="13.5" thickBot="1">
      <c r="A1565" s="57"/>
      <c r="B1565" s="356"/>
      <c r="C1565" s="357"/>
      <c r="D1565" s="60" t="s">
        <v>155</v>
      </c>
      <c r="E1565" s="61">
        <f>SUM(E1557:E1564)</f>
        <v>291.35</v>
      </c>
    </row>
    <row r="1566" spans="1:5" ht="13.5" thickBot="1">
      <c r="A1566" s="356"/>
      <c r="B1566" s="358"/>
      <c r="C1566" s="358"/>
      <c r="D1566" s="358"/>
      <c r="E1566" s="357"/>
    </row>
    <row r="1567" spans="1:5" ht="13.5" thickBot="1">
      <c r="A1567" s="57" t="s">
        <v>323</v>
      </c>
      <c r="B1567" s="356" t="s">
        <v>446</v>
      </c>
      <c r="C1567" s="358"/>
      <c r="D1567" s="358"/>
      <c r="E1567" s="357"/>
    </row>
    <row r="1568" spans="1:5" ht="13.5" thickBot="1">
      <c r="A1568" s="356"/>
      <c r="B1568" s="358"/>
      <c r="C1568" s="358"/>
      <c r="D1568" s="358"/>
      <c r="E1568" s="357"/>
    </row>
    <row r="1569" spans="1:5" ht="13.5" thickBot="1">
      <c r="A1569" s="57"/>
      <c r="B1569" s="356"/>
      <c r="C1569" s="357"/>
      <c r="D1569" s="58" t="s">
        <v>145</v>
      </c>
      <c r="E1569" s="59">
        <v>29.14</v>
      </c>
    </row>
    <row r="1570" spans="1:5" ht="13.5" thickBot="1">
      <c r="A1570" s="57"/>
      <c r="B1570" s="356"/>
      <c r="C1570" s="357"/>
      <c r="D1570" s="58" t="s">
        <v>160</v>
      </c>
      <c r="E1570" s="59">
        <v>5.21</v>
      </c>
    </row>
    <row r="1571" spans="1:5" ht="13.5" thickBot="1">
      <c r="A1571" s="63"/>
      <c r="B1571" s="356"/>
      <c r="C1571" s="357"/>
      <c r="D1571" s="60" t="s">
        <v>155</v>
      </c>
      <c r="E1571" s="61">
        <v>34.35</v>
      </c>
    </row>
    <row r="1572" spans="1:5" ht="13.5" thickBot="1">
      <c r="A1572" s="356"/>
      <c r="B1572" s="358"/>
      <c r="C1572" s="358"/>
      <c r="D1572" s="358"/>
      <c r="E1572" s="357"/>
    </row>
    <row r="1573" spans="1:5" ht="13.5" thickBot="1">
      <c r="A1573" s="79"/>
      <c r="B1573" s="356"/>
      <c r="C1573" s="357"/>
      <c r="D1573" s="60" t="s">
        <v>144</v>
      </c>
      <c r="E1573" s="90">
        <v>325.7</v>
      </c>
    </row>
    <row r="1574" spans="1:5" ht="13.5" thickBot="1">
      <c r="A1574" s="356"/>
      <c r="B1574" s="358"/>
      <c r="C1574" s="358"/>
      <c r="D1574" s="358"/>
      <c r="E1574" s="357"/>
    </row>
    <row r="1575" spans="1:5" ht="13.5" thickBot="1">
      <c r="A1575" s="57"/>
      <c r="B1575" s="356"/>
      <c r="C1575" s="357"/>
      <c r="D1575" s="111" t="s">
        <v>417</v>
      </c>
      <c r="E1575" s="59">
        <v>299.07</v>
      </c>
    </row>
    <row r="1576" spans="1:5" ht="13.5" thickBot="1">
      <c r="A1576" s="57"/>
      <c r="B1576" s="356" t="s">
        <v>111</v>
      </c>
      <c r="C1576" s="357"/>
      <c r="D1576" s="58" t="s">
        <v>376</v>
      </c>
      <c r="E1576" s="59">
        <v>21.72</v>
      </c>
    </row>
    <row r="1577" spans="1:5" ht="13.5" thickBot="1">
      <c r="A1577" s="57"/>
      <c r="B1577" s="356" t="s">
        <v>121</v>
      </c>
      <c r="C1577" s="357"/>
      <c r="D1577" s="58" t="s">
        <v>406</v>
      </c>
      <c r="E1577" s="59">
        <v>4.34</v>
      </c>
    </row>
    <row r="1578" spans="1:5" ht="13.5" thickBot="1">
      <c r="A1578" s="57" t="s">
        <v>153</v>
      </c>
      <c r="B1578" s="356"/>
      <c r="C1578" s="357"/>
      <c r="D1578" s="58" t="s">
        <v>154</v>
      </c>
      <c r="E1578" s="59">
        <v>3.61</v>
      </c>
    </row>
    <row r="1579" spans="1:5" ht="13.5" thickBot="1">
      <c r="A1579" s="57" t="s">
        <v>407</v>
      </c>
      <c r="B1579" s="356"/>
      <c r="C1579" s="357"/>
      <c r="D1579" s="58" t="s">
        <v>369</v>
      </c>
      <c r="E1579" s="59">
        <v>3.61</v>
      </c>
    </row>
    <row r="1580" spans="1:5" ht="13.5" thickBot="1">
      <c r="A1580" s="57" t="s">
        <v>408</v>
      </c>
      <c r="B1580" s="356"/>
      <c r="C1580" s="357"/>
      <c r="D1580" s="58" t="s">
        <v>409</v>
      </c>
      <c r="E1580" s="59">
        <v>1.4</v>
      </c>
    </row>
    <row r="1581" spans="1:5" ht="13.5" thickBot="1">
      <c r="A1581" s="57" t="s">
        <v>337</v>
      </c>
      <c r="B1581" s="356"/>
      <c r="C1581" s="357"/>
      <c r="D1581" s="58" t="s">
        <v>410</v>
      </c>
      <c r="E1581" s="59">
        <v>6.98</v>
      </c>
    </row>
    <row r="1582" spans="1:5" ht="13.5" thickBot="1">
      <c r="A1582" s="57" t="s">
        <v>411</v>
      </c>
      <c r="B1582" s="356"/>
      <c r="C1582" s="357"/>
      <c r="D1582" s="58" t="s">
        <v>412</v>
      </c>
      <c r="E1582" s="59">
        <v>2.79</v>
      </c>
    </row>
    <row r="1583" spans="1:5" ht="13.5" thickBot="1">
      <c r="A1583" s="57"/>
      <c r="B1583" s="356"/>
      <c r="C1583" s="357"/>
      <c r="D1583" s="60" t="s">
        <v>155</v>
      </c>
      <c r="E1583" s="61">
        <f>SUM(E1575:E1582)</f>
        <v>343.52</v>
      </c>
    </row>
    <row r="1584" spans="1:5" ht="13.5" thickBot="1">
      <c r="A1584" s="356"/>
      <c r="B1584" s="358"/>
      <c r="C1584" s="358"/>
      <c r="D1584" s="358"/>
      <c r="E1584" s="357"/>
    </row>
    <row r="1585" spans="1:5" ht="13.5" thickBot="1">
      <c r="A1585" s="57" t="s">
        <v>323</v>
      </c>
      <c r="B1585" s="356" t="s">
        <v>484</v>
      </c>
      <c r="C1585" s="358"/>
      <c r="D1585" s="358"/>
      <c r="E1585" s="357"/>
    </row>
    <row r="1586" spans="1:5" ht="13.5" thickBot="1">
      <c r="A1586" s="356"/>
      <c r="B1586" s="358"/>
      <c r="C1586" s="358"/>
      <c r="D1586" s="358"/>
      <c r="E1586" s="357"/>
    </row>
    <row r="1587" spans="1:5" ht="13.5" thickBot="1">
      <c r="A1587" s="57"/>
      <c r="B1587" s="356"/>
      <c r="C1587" s="357"/>
      <c r="D1587" s="58" t="s">
        <v>145</v>
      </c>
      <c r="E1587" s="59">
        <v>34.35</v>
      </c>
    </row>
    <row r="1588" spans="1:5" ht="13.5" thickBot="1">
      <c r="A1588" s="57"/>
      <c r="B1588" s="356"/>
      <c r="C1588" s="357"/>
      <c r="D1588" s="58" t="s">
        <v>160</v>
      </c>
      <c r="E1588" s="59">
        <v>5.21</v>
      </c>
    </row>
    <row r="1589" spans="1:5" ht="13.5" thickBot="1">
      <c r="A1589" s="63"/>
      <c r="B1589" s="356"/>
      <c r="C1589" s="357"/>
      <c r="D1589" s="60" t="s">
        <v>144</v>
      </c>
      <c r="E1589" s="61">
        <f>SUM(E1587:E1588)</f>
        <v>39.56</v>
      </c>
    </row>
    <row r="1590" spans="1:5" ht="13.5" thickBot="1">
      <c r="A1590" s="356"/>
      <c r="B1590" s="358"/>
      <c r="C1590" s="358"/>
      <c r="D1590" s="358"/>
      <c r="E1590" s="357"/>
    </row>
    <row r="1591" spans="1:5" ht="13.5" thickBot="1">
      <c r="A1591" s="78"/>
      <c r="B1591" s="356"/>
      <c r="C1591" s="357"/>
      <c r="D1591" s="89" t="s">
        <v>144</v>
      </c>
      <c r="E1591" s="41">
        <v>383.08</v>
      </c>
    </row>
    <row r="1592" spans="1:5" ht="13.5" thickBot="1">
      <c r="A1592" s="356"/>
      <c r="B1592" s="358"/>
      <c r="C1592" s="358"/>
      <c r="D1592" s="358"/>
      <c r="E1592" s="357"/>
    </row>
    <row r="1593" spans="1:5" ht="13.5" thickBot="1">
      <c r="A1593" s="57"/>
      <c r="B1593" s="356"/>
      <c r="C1593" s="357"/>
      <c r="D1593" s="111" t="s">
        <v>418</v>
      </c>
      <c r="E1593" s="59">
        <v>368.62</v>
      </c>
    </row>
    <row r="1594" spans="1:5" ht="13.5" thickBot="1">
      <c r="A1594" s="57"/>
      <c r="B1594" s="356" t="s">
        <v>111</v>
      </c>
      <c r="C1594" s="357"/>
      <c r="D1594" s="58" t="s">
        <v>376</v>
      </c>
      <c r="E1594" s="59">
        <v>21.72</v>
      </c>
    </row>
    <row r="1595" spans="1:5" ht="13.5" thickBot="1">
      <c r="A1595" s="57"/>
      <c r="B1595" s="356" t="s">
        <v>121</v>
      </c>
      <c r="C1595" s="357"/>
      <c r="D1595" s="58" t="s">
        <v>406</v>
      </c>
      <c r="E1595" s="59">
        <v>4.34</v>
      </c>
    </row>
    <row r="1596" spans="1:5" ht="13.5" thickBot="1">
      <c r="A1596" s="57" t="s">
        <v>153</v>
      </c>
      <c r="B1596" s="356"/>
      <c r="C1596" s="357"/>
      <c r="D1596" s="58" t="s">
        <v>154</v>
      </c>
      <c r="E1596" s="59">
        <v>3.61</v>
      </c>
    </row>
    <row r="1597" spans="1:5" ht="13.5" thickBot="1">
      <c r="A1597" s="57" t="s">
        <v>407</v>
      </c>
      <c r="B1597" s="356"/>
      <c r="C1597" s="357"/>
      <c r="D1597" s="58" t="s">
        <v>369</v>
      </c>
      <c r="E1597" s="59">
        <v>3.61</v>
      </c>
    </row>
    <row r="1598" spans="1:5" ht="13.5" thickBot="1">
      <c r="A1598" s="57" t="s">
        <v>408</v>
      </c>
      <c r="B1598" s="356"/>
      <c r="C1598" s="357"/>
      <c r="D1598" s="58" t="s">
        <v>409</v>
      </c>
      <c r="E1598" s="59">
        <v>1.4</v>
      </c>
    </row>
    <row r="1599" spans="1:5" ht="13.5" thickBot="1">
      <c r="A1599" s="57" t="s">
        <v>337</v>
      </c>
      <c r="B1599" s="356"/>
      <c r="C1599" s="357"/>
      <c r="D1599" s="58" t="s">
        <v>410</v>
      </c>
      <c r="E1599" s="59">
        <v>6.98</v>
      </c>
    </row>
    <row r="1600" spans="1:5" ht="13.5" thickBot="1">
      <c r="A1600" s="57" t="s">
        <v>411</v>
      </c>
      <c r="B1600" s="356"/>
      <c r="C1600" s="357"/>
      <c r="D1600" s="58" t="s">
        <v>412</v>
      </c>
      <c r="E1600" s="59">
        <v>2.79</v>
      </c>
    </row>
    <row r="1601" spans="1:5" ht="13.5" thickBot="1">
      <c r="A1601" s="57"/>
      <c r="B1601" s="356"/>
      <c r="C1601" s="357"/>
      <c r="D1601" s="60" t="s">
        <v>155</v>
      </c>
      <c r="E1601" s="61">
        <f>SUM(E1593:E1600)</f>
        <v>413.07000000000005</v>
      </c>
    </row>
    <row r="1602" spans="1:5" ht="13.5" thickBot="1">
      <c r="A1602" s="356"/>
      <c r="B1602" s="358"/>
      <c r="C1602" s="358"/>
      <c r="D1602" s="358"/>
      <c r="E1602" s="357"/>
    </row>
    <row r="1603" spans="1:5" ht="13.5" thickBot="1">
      <c r="A1603" s="57" t="s">
        <v>323</v>
      </c>
      <c r="B1603" s="356" t="s">
        <v>448</v>
      </c>
      <c r="C1603" s="358"/>
      <c r="D1603" s="358"/>
      <c r="E1603" s="357"/>
    </row>
    <row r="1604" spans="1:5" ht="13.5" thickBot="1">
      <c r="A1604" s="356"/>
      <c r="B1604" s="358"/>
      <c r="C1604" s="358"/>
      <c r="D1604" s="358"/>
      <c r="E1604" s="357"/>
    </row>
    <row r="1605" spans="1:5" ht="13.5" thickBot="1">
      <c r="A1605" s="57"/>
      <c r="B1605" s="356"/>
      <c r="C1605" s="357"/>
      <c r="D1605" s="58" t="s">
        <v>145</v>
      </c>
      <c r="E1605" s="59">
        <v>41.3</v>
      </c>
    </row>
    <row r="1606" spans="1:5" ht="13.5" thickBot="1">
      <c r="A1606" s="57"/>
      <c r="B1606" s="356"/>
      <c r="C1606" s="357"/>
      <c r="D1606" s="58" t="s">
        <v>160</v>
      </c>
      <c r="E1606" s="59">
        <v>5.21</v>
      </c>
    </row>
    <row r="1607" spans="1:5" ht="13.5" thickBot="1">
      <c r="A1607" s="63"/>
      <c r="B1607" s="356"/>
      <c r="C1607" s="357"/>
      <c r="D1607" s="60" t="s">
        <v>155</v>
      </c>
      <c r="E1607" s="61">
        <f>SUM(E1605:E1606)</f>
        <v>46.51</v>
      </c>
    </row>
    <row r="1608" spans="1:5" ht="13.5" thickBot="1">
      <c r="A1608" s="356"/>
      <c r="B1608" s="358"/>
      <c r="C1608" s="358"/>
      <c r="D1608" s="358"/>
      <c r="E1608" s="357"/>
    </row>
    <row r="1609" spans="1:5" ht="13.5" thickBot="1">
      <c r="A1609" s="79"/>
      <c r="B1609" s="356"/>
      <c r="C1609" s="357"/>
      <c r="D1609" s="60" t="s">
        <v>144</v>
      </c>
      <c r="E1609" s="61">
        <v>459.58</v>
      </c>
    </row>
    <row r="1610" spans="1:5" ht="13.5" thickBot="1">
      <c r="A1610" s="402"/>
      <c r="B1610" s="403"/>
      <c r="C1610" s="403"/>
      <c r="D1610" s="403"/>
      <c r="E1610" s="404"/>
    </row>
    <row r="1611" spans="1:5" ht="13.5" thickBot="1">
      <c r="A1611" s="57"/>
      <c r="B1611" s="356"/>
      <c r="C1611" s="357"/>
      <c r="D1611" s="111" t="s">
        <v>419</v>
      </c>
      <c r="E1611" s="59">
        <v>438.17</v>
      </c>
    </row>
    <row r="1612" spans="1:5" ht="13.5" thickBot="1">
      <c r="A1612" s="57"/>
      <c r="B1612" s="356" t="s">
        <v>111</v>
      </c>
      <c r="C1612" s="357"/>
      <c r="D1612" s="58" t="s">
        <v>376</v>
      </c>
      <c r="E1612" s="59">
        <v>21.72</v>
      </c>
    </row>
    <row r="1613" spans="1:5" ht="13.5" thickBot="1">
      <c r="A1613" s="57"/>
      <c r="B1613" s="356" t="s">
        <v>121</v>
      </c>
      <c r="C1613" s="357"/>
      <c r="D1613" s="58" t="s">
        <v>406</v>
      </c>
      <c r="E1613" s="59">
        <v>4.34</v>
      </c>
    </row>
    <row r="1614" spans="1:5" ht="13.5" thickBot="1">
      <c r="A1614" s="57" t="s">
        <v>153</v>
      </c>
      <c r="B1614" s="356"/>
      <c r="C1614" s="357"/>
      <c r="D1614" s="58" t="s">
        <v>154</v>
      </c>
      <c r="E1614" s="59">
        <v>3.61</v>
      </c>
    </row>
    <row r="1615" spans="1:5" ht="13.5" thickBot="1">
      <c r="A1615" s="57" t="s">
        <v>407</v>
      </c>
      <c r="B1615" s="356"/>
      <c r="C1615" s="357"/>
      <c r="D1615" s="58" t="s">
        <v>369</v>
      </c>
      <c r="E1615" s="59">
        <v>3.61</v>
      </c>
    </row>
    <row r="1616" spans="1:5" ht="13.5" thickBot="1">
      <c r="A1616" s="57" t="s">
        <v>408</v>
      </c>
      <c r="B1616" s="356"/>
      <c r="C1616" s="357"/>
      <c r="D1616" s="58" t="s">
        <v>409</v>
      </c>
      <c r="E1616" s="59">
        <v>1.4</v>
      </c>
    </row>
    <row r="1617" spans="1:5" ht="13.5" thickBot="1">
      <c r="A1617" s="57" t="s">
        <v>337</v>
      </c>
      <c r="B1617" s="356"/>
      <c r="C1617" s="357"/>
      <c r="D1617" s="58" t="s">
        <v>410</v>
      </c>
      <c r="E1617" s="59">
        <v>6.98</v>
      </c>
    </row>
    <row r="1618" spans="1:5" ht="13.5" thickBot="1">
      <c r="A1618" s="57" t="s">
        <v>411</v>
      </c>
      <c r="B1618" s="356"/>
      <c r="C1618" s="357"/>
      <c r="D1618" s="58" t="s">
        <v>412</v>
      </c>
      <c r="E1618" s="59">
        <v>2.79</v>
      </c>
    </row>
    <row r="1619" spans="1:5" ht="13.5" thickBot="1">
      <c r="A1619" s="57"/>
      <c r="B1619" s="356"/>
      <c r="C1619" s="357"/>
      <c r="D1619" s="60" t="s">
        <v>155</v>
      </c>
      <c r="E1619" s="61">
        <f>SUM(E1611:E1618)</f>
        <v>482.62</v>
      </c>
    </row>
    <row r="1620" spans="1:5" ht="13.5" thickBot="1">
      <c r="A1620" s="356"/>
      <c r="B1620" s="358"/>
      <c r="C1620" s="358"/>
      <c r="D1620" s="358"/>
      <c r="E1620" s="357"/>
    </row>
    <row r="1621" spans="1:5" ht="13.5" thickBot="1">
      <c r="A1621" s="57" t="s">
        <v>323</v>
      </c>
      <c r="B1621" s="356" t="s">
        <v>449</v>
      </c>
      <c r="C1621" s="358"/>
      <c r="D1621" s="358"/>
      <c r="E1621" s="357"/>
    </row>
    <row r="1622" spans="1:5" ht="13.5" thickBot="1">
      <c r="A1622" s="356"/>
      <c r="B1622" s="358"/>
      <c r="C1622" s="358"/>
      <c r="D1622" s="358"/>
      <c r="E1622" s="357"/>
    </row>
    <row r="1623" spans="1:5" ht="13.5" thickBot="1">
      <c r="A1623" s="57"/>
      <c r="B1623" s="356"/>
      <c r="C1623" s="357"/>
      <c r="D1623" s="58" t="s">
        <v>145</v>
      </c>
      <c r="E1623" s="59">
        <v>48.26</v>
      </c>
    </row>
    <row r="1624" spans="1:5" ht="13.5" thickBot="1">
      <c r="A1624" s="57"/>
      <c r="B1624" s="356"/>
      <c r="C1624" s="357"/>
      <c r="D1624" s="58" t="s">
        <v>160</v>
      </c>
      <c r="E1624" s="59">
        <v>5.21</v>
      </c>
    </row>
    <row r="1625" spans="1:5" ht="13.5" thickBot="1">
      <c r="A1625" s="63"/>
      <c r="B1625" s="356"/>
      <c r="C1625" s="357"/>
      <c r="D1625" s="60" t="s">
        <v>155</v>
      </c>
      <c r="E1625" s="61">
        <f>SUM(E1623:E1624)</f>
        <v>53.47</v>
      </c>
    </row>
    <row r="1626" spans="1:5" ht="13.5" thickBot="1">
      <c r="A1626" s="356"/>
      <c r="B1626" s="358"/>
      <c r="C1626" s="358"/>
      <c r="D1626" s="358"/>
      <c r="E1626" s="357"/>
    </row>
    <row r="1627" spans="1:5" ht="13.5" thickBot="1">
      <c r="A1627" s="78"/>
      <c r="B1627" s="358"/>
      <c r="C1627" s="358"/>
      <c r="D1627" s="89" t="s">
        <v>144</v>
      </c>
      <c r="E1627" s="106">
        <v>536.09</v>
      </c>
    </row>
    <row r="1628" spans="1:5" ht="13.5" thickBot="1">
      <c r="A1628" s="356"/>
      <c r="B1628" s="358"/>
      <c r="C1628" s="358"/>
      <c r="D1628" s="358"/>
      <c r="E1628" s="357"/>
    </row>
    <row r="1629" spans="1:5" ht="13.5" thickBot="1">
      <c r="A1629" s="57"/>
      <c r="B1629" s="356"/>
      <c r="C1629" s="357"/>
      <c r="D1629" s="111" t="s">
        <v>420</v>
      </c>
      <c r="E1629" s="59">
        <v>507.72</v>
      </c>
    </row>
    <row r="1630" spans="1:5" ht="13.5" thickBot="1">
      <c r="A1630" s="57"/>
      <c r="B1630" s="356" t="s">
        <v>111</v>
      </c>
      <c r="C1630" s="357"/>
      <c r="D1630" s="58" t="s">
        <v>376</v>
      </c>
      <c r="E1630" s="59">
        <v>21.72</v>
      </c>
    </row>
    <row r="1631" spans="1:5" ht="13.5" thickBot="1">
      <c r="A1631" s="57"/>
      <c r="B1631" s="356" t="s">
        <v>121</v>
      </c>
      <c r="C1631" s="357"/>
      <c r="D1631" s="58" t="s">
        <v>406</v>
      </c>
      <c r="E1631" s="59">
        <v>4.34</v>
      </c>
    </row>
    <row r="1632" spans="1:5" ht="13.5" thickBot="1">
      <c r="A1632" s="57" t="s">
        <v>153</v>
      </c>
      <c r="B1632" s="356"/>
      <c r="C1632" s="357"/>
      <c r="D1632" s="58" t="s">
        <v>154</v>
      </c>
      <c r="E1632" s="59">
        <v>3.61</v>
      </c>
    </row>
    <row r="1633" spans="1:5" ht="13.5" thickBot="1">
      <c r="A1633" s="57" t="s">
        <v>407</v>
      </c>
      <c r="B1633" s="356"/>
      <c r="C1633" s="357"/>
      <c r="D1633" s="58" t="s">
        <v>369</v>
      </c>
      <c r="E1633" s="59">
        <v>3.61</v>
      </c>
    </row>
    <row r="1634" spans="1:5" ht="13.5" thickBot="1">
      <c r="A1634" s="57" t="s">
        <v>408</v>
      </c>
      <c r="B1634" s="356"/>
      <c r="C1634" s="357"/>
      <c r="D1634" s="58" t="s">
        <v>409</v>
      </c>
      <c r="E1634" s="59">
        <v>1.4</v>
      </c>
    </row>
    <row r="1635" spans="1:5" ht="13.5" thickBot="1">
      <c r="A1635" s="57" t="s">
        <v>337</v>
      </c>
      <c r="B1635" s="356"/>
      <c r="C1635" s="357"/>
      <c r="D1635" s="58" t="s">
        <v>410</v>
      </c>
      <c r="E1635" s="59">
        <v>6.98</v>
      </c>
    </row>
    <row r="1636" spans="1:5" ht="13.5" thickBot="1">
      <c r="A1636" s="57" t="s">
        <v>411</v>
      </c>
      <c r="B1636" s="356"/>
      <c r="C1636" s="357"/>
      <c r="D1636" s="58" t="s">
        <v>412</v>
      </c>
      <c r="E1636" s="59">
        <v>2.79</v>
      </c>
    </row>
    <row r="1637" spans="1:5" ht="13.5" thickBot="1">
      <c r="A1637" s="57"/>
      <c r="B1637" s="356"/>
      <c r="C1637" s="357"/>
      <c r="D1637" s="60" t="s">
        <v>155</v>
      </c>
      <c r="E1637" s="61">
        <f>SUM(E1629:E1636)</f>
        <v>552.1700000000001</v>
      </c>
    </row>
    <row r="1638" spans="1:5" ht="13.5" thickBot="1">
      <c r="A1638" s="356"/>
      <c r="B1638" s="358"/>
      <c r="C1638" s="358"/>
      <c r="D1638" s="358"/>
      <c r="E1638" s="357"/>
    </row>
    <row r="1639" spans="1:5" ht="13.5" thickBot="1">
      <c r="A1639" s="57" t="s">
        <v>323</v>
      </c>
      <c r="B1639" s="356" t="s">
        <v>485</v>
      </c>
      <c r="C1639" s="358"/>
      <c r="D1639" s="358"/>
      <c r="E1639" s="357"/>
    </row>
    <row r="1640" spans="1:5" ht="13.5" thickBot="1">
      <c r="A1640" s="356"/>
      <c r="B1640" s="358"/>
      <c r="C1640" s="358"/>
      <c r="D1640" s="358"/>
      <c r="E1640" s="357"/>
    </row>
    <row r="1641" spans="1:5" ht="13.5" thickBot="1">
      <c r="A1641" s="57"/>
      <c r="B1641" s="356"/>
      <c r="C1641" s="357"/>
      <c r="D1641" s="58" t="s">
        <v>145</v>
      </c>
      <c r="E1641" s="59">
        <v>55.22</v>
      </c>
    </row>
    <row r="1642" spans="1:5" ht="13.5" thickBot="1">
      <c r="A1642" s="57"/>
      <c r="B1642" s="356"/>
      <c r="C1642" s="357"/>
      <c r="D1642" s="58" t="s">
        <v>160</v>
      </c>
      <c r="E1642" s="59">
        <v>5.21</v>
      </c>
    </row>
    <row r="1643" spans="1:5" ht="13.5" thickBot="1">
      <c r="A1643" s="63"/>
      <c r="B1643" s="356"/>
      <c r="C1643" s="357"/>
      <c r="D1643" s="60" t="s">
        <v>155</v>
      </c>
      <c r="E1643" s="61">
        <f>SUM(E1641:E1642)</f>
        <v>60.43</v>
      </c>
    </row>
    <row r="1644" spans="1:5" ht="13.5" thickBot="1">
      <c r="A1644" s="356"/>
      <c r="B1644" s="358"/>
      <c r="C1644" s="358"/>
      <c r="D1644" s="358"/>
      <c r="E1644" s="357"/>
    </row>
    <row r="1645" spans="1:5" ht="13.5" thickBot="1">
      <c r="A1645" s="78"/>
      <c r="B1645" s="356"/>
      <c r="C1645" s="357"/>
      <c r="D1645" s="60" t="s">
        <v>144</v>
      </c>
      <c r="E1645" s="90">
        <v>612.6</v>
      </c>
    </row>
    <row r="1646" spans="1:5" ht="13.5" thickBot="1">
      <c r="A1646" s="356"/>
      <c r="B1646" s="358"/>
      <c r="C1646" s="358"/>
      <c r="D1646" s="358"/>
      <c r="E1646" s="357"/>
    </row>
    <row r="1647" spans="1:5" ht="13.5" thickBot="1">
      <c r="A1647" s="57"/>
      <c r="B1647" s="356"/>
      <c r="C1647" s="357"/>
      <c r="D1647" s="111" t="s">
        <v>421</v>
      </c>
      <c r="E1647" s="59">
        <v>577.27</v>
      </c>
    </row>
    <row r="1648" spans="1:5" ht="13.5" thickBot="1">
      <c r="A1648" s="57"/>
      <c r="B1648" s="356" t="s">
        <v>111</v>
      </c>
      <c r="C1648" s="357"/>
      <c r="D1648" s="58" t="s">
        <v>376</v>
      </c>
      <c r="E1648" s="59">
        <v>21.72</v>
      </c>
    </row>
    <row r="1649" spans="1:5" ht="13.5" thickBot="1">
      <c r="A1649" s="57"/>
      <c r="B1649" s="356" t="s">
        <v>121</v>
      </c>
      <c r="C1649" s="357"/>
      <c r="D1649" s="58" t="s">
        <v>406</v>
      </c>
      <c r="E1649" s="59">
        <v>4.34</v>
      </c>
    </row>
    <row r="1650" spans="1:5" ht="13.5" thickBot="1">
      <c r="A1650" s="57" t="s">
        <v>153</v>
      </c>
      <c r="B1650" s="356"/>
      <c r="C1650" s="357"/>
      <c r="D1650" s="58" t="s">
        <v>154</v>
      </c>
      <c r="E1650" s="59">
        <v>3.61</v>
      </c>
    </row>
    <row r="1651" spans="1:5" ht="13.5" thickBot="1">
      <c r="A1651" s="57" t="s">
        <v>407</v>
      </c>
      <c r="B1651" s="356"/>
      <c r="C1651" s="357"/>
      <c r="D1651" s="58" t="s">
        <v>369</v>
      </c>
      <c r="E1651" s="59">
        <v>3.61</v>
      </c>
    </row>
    <row r="1652" spans="1:5" ht="13.5" thickBot="1">
      <c r="A1652" s="57" t="s">
        <v>408</v>
      </c>
      <c r="B1652" s="356"/>
      <c r="C1652" s="357"/>
      <c r="D1652" s="58" t="s">
        <v>409</v>
      </c>
      <c r="E1652" s="59">
        <v>1.4</v>
      </c>
    </row>
    <row r="1653" spans="1:5" ht="13.5" thickBot="1">
      <c r="A1653" s="57" t="s">
        <v>337</v>
      </c>
      <c r="B1653" s="356"/>
      <c r="C1653" s="357"/>
      <c r="D1653" s="58" t="s">
        <v>410</v>
      </c>
      <c r="E1653" s="59">
        <v>6.98</v>
      </c>
    </row>
    <row r="1654" spans="1:5" ht="13.5" thickBot="1">
      <c r="A1654" s="57" t="s">
        <v>411</v>
      </c>
      <c r="B1654" s="356"/>
      <c r="C1654" s="357"/>
      <c r="D1654" s="58" t="s">
        <v>412</v>
      </c>
      <c r="E1654" s="59">
        <v>2.79</v>
      </c>
    </row>
    <row r="1655" spans="1:5" ht="13.5" thickBot="1">
      <c r="A1655" s="57"/>
      <c r="B1655" s="356"/>
      <c r="C1655" s="357"/>
      <c r="D1655" s="60" t="s">
        <v>155</v>
      </c>
      <c r="E1655" s="61">
        <f>SUM(E1647:E1654)</f>
        <v>621.72</v>
      </c>
    </row>
    <row r="1656" spans="1:5" ht="13.5" thickBot="1">
      <c r="A1656" s="356"/>
      <c r="B1656" s="358"/>
      <c r="C1656" s="358"/>
      <c r="D1656" s="358"/>
      <c r="E1656" s="357"/>
    </row>
    <row r="1657" spans="1:5" ht="13.5" thickBot="1">
      <c r="A1657" s="57" t="s">
        <v>323</v>
      </c>
      <c r="B1657" s="356" t="s">
        <v>486</v>
      </c>
      <c r="C1657" s="358"/>
      <c r="D1657" s="358"/>
      <c r="E1657" s="357"/>
    </row>
    <row r="1658" spans="1:5" ht="13.5" thickBot="1">
      <c r="A1658" s="356"/>
      <c r="B1658" s="358"/>
      <c r="C1658" s="358"/>
      <c r="D1658" s="358"/>
      <c r="E1658" s="357"/>
    </row>
    <row r="1659" spans="1:5" ht="13.5" thickBot="1">
      <c r="A1659" s="57"/>
      <c r="B1659" s="356"/>
      <c r="C1659" s="357"/>
      <c r="D1659" s="58" t="s">
        <v>145</v>
      </c>
      <c r="E1659" s="59">
        <v>62.17</v>
      </c>
    </row>
    <row r="1660" spans="1:5" ht="13.5" thickBot="1">
      <c r="A1660" s="57"/>
      <c r="B1660" s="356"/>
      <c r="C1660" s="357"/>
      <c r="D1660" s="58" t="s">
        <v>160</v>
      </c>
      <c r="E1660" s="59">
        <v>5.21</v>
      </c>
    </row>
    <row r="1661" spans="1:5" ht="13.5" thickBot="1">
      <c r="A1661" s="63"/>
      <c r="B1661" s="356"/>
      <c r="C1661" s="357"/>
      <c r="D1661" s="60" t="s">
        <v>155</v>
      </c>
      <c r="E1661" s="61">
        <f>SUM(E1659:E1660)</f>
        <v>67.38</v>
      </c>
    </row>
    <row r="1662" spans="1:5" ht="13.5" thickBot="1">
      <c r="A1662" s="356"/>
      <c r="B1662" s="358"/>
      <c r="C1662" s="358"/>
      <c r="D1662" s="358"/>
      <c r="E1662" s="357"/>
    </row>
    <row r="1663" spans="1:5" ht="13.5" thickBot="1">
      <c r="A1663" s="79"/>
      <c r="B1663" s="356"/>
      <c r="C1663" s="357"/>
      <c r="D1663" s="60" t="s">
        <v>144</v>
      </c>
      <c r="E1663" s="61">
        <v>689.1</v>
      </c>
    </row>
    <row r="1664" spans="1:5" ht="13.5" thickBot="1">
      <c r="A1664" s="402"/>
      <c r="B1664" s="403"/>
      <c r="C1664" s="403"/>
      <c r="D1664" s="403"/>
      <c r="E1664" s="404"/>
    </row>
    <row r="1665" spans="1:5" ht="13.5" thickBot="1">
      <c r="A1665" s="57"/>
      <c r="B1665" s="356"/>
      <c r="C1665" s="357"/>
      <c r="D1665" s="111" t="s">
        <v>422</v>
      </c>
      <c r="E1665" s="59">
        <v>646.82</v>
      </c>
    </row>
    <row r="1666" spans="1:5" ht="13.5" thickBot="1">
      <c r="A1666" s="57"/>
      <c r="B1666" s="356" t="s">
        <v>111</v>
      </c>
      <c r="C1666" s="357"/>
      <c r="D1666" s="58" t="s">
        <v>376</v>
      </c>
      <c r="E1666" s="59">
        <v>21.72</v>
      </c>
    </row>
    <row r="1667" spans="1:5" ht="13.5" thickBot="1">
      <c r="A1667" s="57"/>
      <c r="B1667" s="356" t="s">
        <v>121</v>
      </c>
      <c r="C1667" s="357"/>
      <c r="D1667" s="58" t="s">
        <v>406</v>
      </c>
      <c r="E1667" s="59">
        <v>4.34</v>
      </c>
    </row>
    <row r="1668" spans="1:5" ht="13.5" thickBot="1">
      <c r="A1668" s="57" t="s">
        <v>153</v>
      </c>
      <c r="B1668" s="356"/>
      <c r="C1668" s="357"/>
      <c r="D1668" s="58" t="s">
        <v>154</v>
      </c>
      <c r="E1668" s="59">
        <v>3.61</v>
      </c>
    </row>
    <row r="1669" spans="1:5" ht="13.5" thickBot="1">
      <c r="A1669" s="57" t="s">
        <v>407</v>
      </c>
      <c r="B1669" s="356"/>
      <c r="C1669" s="357"/>
      <c r="D1669" s="58" t="s">
        <v>369</v>
      </c>
      <c r="E1669" s="59">
        <v>3.61</v>
      </c>
    </row>
    <row r="1670" spans="1:5" ht="13.5" thickBot="1">
      <c r="A1670" s="57" t="s">
        <v>408</v>
      </c>
      <c r="B1670" s="356"/>
      <c r="C1670" s="357"/>
      <c r="D1670" s="58" t="s">
        <v>409</v>
      </c>
      <c r="E1670" s="59">
        <v>1.4</v>
      </c>
    </row>
    <row r="1671" spans="1:5" ht="13.5" thickBot="1">
      <c r="A1671" s="57" t="s">
        <v>337</v>
      </c>
      <c r="B1671" s="356"/>
      <c r="C1671" s="357"/>
      <c r="D1671" s="58" t="s">
        <v>410</v>
      </c>
      <c r="E1671" s="59">
        <v>6.98</v>
      </c>
    </row>
    <row r="1672" spans="1:5" ht="13.5" thickBot="1">
      <c r="A1672" s="57" t="s">
        <v>411</v>
      </c>
      <c r="B1672" s="356"/>
      <c r="C1672" s="357"/>
      <c r="D1672" s="58" t="s">
        <v>412</v>
      </c>
      <c r="E1672" s="59">
        <v>2.79</v>
      </c>
    </row>
    <row r="1673" spans="1:5" ht="13.5" thickBot="1">
      <c r="A1673" s="57"/>
      <c r="B1673" s="356"/>
      <c r="C1673" s="357"/>
      <c r="D1673" s="60" t="s">
        <v>155</v>
      </c>
      <c r="E1673" s="61">
        <f>SUM(E1665:E1672)</f>
        <v>691.2700000000001</v>
      </c>
    </row>
    <row r="1674" spans="1:5" ht="13.5" thickBot="1">
      <c r="A1674" s="356"/>
      <c r="B1674" s="358"/>
      <c r="C1674" s="358"/>
      <c r="D1674" s="358"/>
      <c r="E1674" s="357"/>
    </row>
    <row r="1675" spans="1:5" ht="13.5" thickBot="1">
      <c r="A1675" s="57" t="s">
        <v>323</v>
      </c>
      <c r="B1675" s="356" t="s">
        <v>487</v>
      </c>
      <c r="C1675" s="358"/>
      <c r="D1675" s="358"/>
      <c r="E1675" s="357"/>
    </row>
    <row r="1676" spans="1:5" ht="13.5" thickBot="1">
      <c r="A1676" s="356"/>
      <c r="B1676" s="358"/>
      <c r="C1676" s="358"/>
      <c r="D1676" s="358"/>
      <c r="E1676" s="357"/>
    </row>
    <row r="1677" spans="1:5" ht="13.5" thickBot="1">
      <c r="A1677" s="57"/>
      <c r="B1677" s="356"/>
      <c r="C1677" s="357"/>
      <c r="D1677" s="58" t="s">
        <v>145</v>
      </c>
      <c r="E1677" s="59">
        <v>69.13</v>
      </c>
    </row>
    <row r="1678" spans="1:5" ht="13.5" thickBot="1">
      <c r="A1678" s="57"/>
      <c r="B1678" s="356"/>
      <c r="C1678" s="357"/>
      <c r="D1678" s="58" t="s">
        <v>160</v>
      </c>
      <c r="E1678" s="59">
        <v>5.21</v>
      </c>
    </row>
    <row r="1679" spans="1:5" ht="13.5" thickBot="1">
      <c r="A1679" s="63"/>
      <c r="B1679" s="356"/>
      <c r="C1679" s="357"/>
      <c r="D1679" s="60" t="s">
        <v>155</v>
      </c>
      <c r="E1679" s="61">
        <f>SUM(E1677:E1678)</f>
        <v>74.33999999999999</v>
      </c>
    </row>
    <row r="1680" spans="1:5" ht="13.5" thickBot="1">
      <c r="A1680" s="356"/>
      <c r="B1680" s="358"/>
      <c r="C1680" s="358"/>
      <c r="D1680" s="358"/>
      <c r="E1680" s="357"/>
    </row>
    <row r="1681" spans="1:5" ht="13.5" thickBot="1">
      <c r="A1681" s="79"/>
      <c r="B1681" s="356"/>
      <c r="C1681" s="357"/>
      <c r="D1681" s="89" t="s">
        <v>144</v>
      </c>
      <c r="E1681" s="90">
        <v>765.61</v>
      </c>
    </row>
    <row r="1682" spans="1:5" ht="13.5" thickBot="1">
      <c r="A1682" s="356"/>
      <c r="B1682" s="358"/>
      <c r="C1682" s="358"/>
      <c r="D1682" s="358"/>
      <c r="E1682" s="357"/>
    </row>
    <row r="1683" spans="1:5" ht="13.5" thickBot="1">
      <c r="A1683" s="57"/>
      <c r="B1683" s="356"/>
      <c r="C1683" s="357"/>
      <c r="D1683" s="111" t="s">
        <v>423</v>
      </c>
      <c r="E1683" s="59">
        <v>716.37</v>
      </c>
    </row>
    <row r="1684" spans="1:5" ht="13.5" thickBot="1">
      <c r="A1684" s="57"/>
      <c r="B1684" s="356" t="s">
        <v>111</v>
      </c>
      <c r="C1684" s="357"/>
      <c r="D1684" s="58" t="s">
        <v>376</v>
      </c>
      <c r="E1684" s="59">
        <v>21.72</v>
      </c>
    </row>
    <row r="1685" spans="1:5" ht="13.5" thickBot="1">
      <c r="A1685" s="57"/>
      <c r="B1685" s="356" t="s">
        <v>121</v>
      </c>
      <c r="C1685" s="357"/>
      <c r="D1685" s="58" t="s">
        <v>406</v>
      </c>
      <c r="E1685" s="59">
        <v>4.34</v>
      </c>
    </row>
    <row r="1686" spans="1:5" ht="13.5" thickBot="1">
      <c r="A1686" s="57" t="s">
        <v>153</v>
      </c>
      <c r="B1686" s="356"/>
      <c r="C1686" s="357"/>
      <c r="D1686" s="58" t="s">
        <v>154</v>
      </c>
      <c r="E1686" s="59">
        <v>3.61</v>
      </c>
    </row>
    <row r="1687" spans="1:5" ht="13.5" thickBot="1">
      <c r="A1687" s="57" t="s">
        <v>407</v>
      </c>
      <c r="B1687" s="356"/>
      <c r="C1687" s="357"/>
      <c r="D1687" s="58" t="s">
        <v>369</v>
      </c>
      <c r="E1687" s="59">
        <v>3.61</v>
      </c>
    </row>
    <row r="1688" spans="1:5" ht="13.5" thickBot="1">
      <c r="A1688" s="57" t="s">
        <v>408</v>
      </c>
      <c r="B1688" s="356"/>
      <c r="C1688" s="357"/>
      <c r="D1688" s="58" t="s">
        <v>409</v>
      </c>
      <c r="E1688" s="59">
        <v>1.4</v>
      </c>
    </row>
    <row r="1689" spans="1:5" ht="13.5" thickBot="1">
      <c r="A1689" s="57" t="s">
        <v>337</v>
      </c>
      <c r="B1689" s="356"/>
      <c r="C1689" s="357"/>
      <c r="D1689" s="58" t="s">
        <v>410</v>
      </c>
      <c r="E1689" s="59">
        <v>6.98</v>
      </c>
    </row>
    <row r="1690" spans="1:5" ht="13.5" thickBot="1">
      <c r="A1690" s="57" t="s">
        <v>411</v>
      </c>
      <c r="B1690" s="356"/>
      <c r="C1690" s="357"/>
      <c r="D1690" s="58" t="s">
        <v>412</v>
      </c>
      <c r="E1690" s="59">
        <v>2.79</v>
      </c>
    </row>
    <row r="1691" spans="1:5" ht="13.5" thickBot="1">
      <c r="A1691" s="57"/>
      <c r="B1691" s="356"/>
      <c r="C1691" s="357"/>
      <c r="D1691" s="60" t="s">
        <v>155</v>
      </c>
      <c r="E1691" s="61">
        <f>SUM(E1683:E1690)</f>
        <v>760.82</v>
      </c>
    </row>
    <row r="1692" spans="1:5" ht="13.5" thickBot="1">
      <c r="A1692" s="356"/>
      <c r="B1692" s="358"/>
      <c r="C1692" s="358"/>
      <c r="D1692" s="358"/>
      <c r="E1692" s="357"/>
    </row>
    <row r="1693" spans="1:5" ht="13.5" thickBot="1">
      <c r="A1693" s="57" t="s">
        <v>323</v>
      </c>
      <c r="B1693" s="356" t="s">
        <v>488</v>
      </c>
      <c r="C1693" s="358"/>
      <c r="D1693" s="358"/>
      <c r="E1693" s="357"/>
    </row>
    <row r="1694" spans="1:5" ht="13.5" thickBot="1">
      <c r="A1694" s="356"/>
      <c r="B1694" s="358"/>
      <c r="C1694" s="358"/>
      <c r="D1694" s="358"/>
      <c r="E1694" s="357"/>
    </row>
    <row r="1695" spans="1:5" ht="13.5" thickBot="1">
      <c r="A1695" s="57"/>
      <c r="B1695" s="356"/>
      <c r="C1695" s="357"/>
      <c r="D1695" s="58" t="s">
        <v>145</v>
      </c>
      <c r="E1695" s="59">
        <v>76.08</v>
      </c>
    </row>
    <row r="1696" spans="1:5" ht="13.5" thickBot="1">
      <c r="A1696" s="57"/>
      <c r="B1696" s="356"/>
      <c r="C1696" s="357"/>
      <c r="D1696" s="58" t="s">
        <v>160</v>
      </c>
      <c r="E1696" s="59">
        <v>5.21</v>
      </c>
    </row>
    <row r="1697" spans="1:5" ht="13.5" thickBot="1">
      <c r="A1697" s="63"/>
      <c r="B1697" s="356"/>
      <c r="C1697" s="357"/>
      <c r="D1697" s="60" t="s">
        <v>155</v>
      </c>
      <c r="E1697" s="61">
        <f>SUM(E1695:E1696)</f>
        <v>81.28999999999999</v>
      </c>
    </row>
    <row r="1698" spans="1:5" ht="13.5" thickBot="1">
      <c r="A1698" s="356"/>
      <c r="B1698" s="358"/>
      <c r="C1698" s="358"/>
      <c r="D1698" s="358"/>
      <c r="E1698" s="357"/>
    </row>
    <row r="1699" spans="1:5" ht="13.5" thickBot="1">
      <c r="A1699" s="78"/>
      <c r="B1699" s="356"/>
      <c r="C1699" s="357"/>
      <c r="D1699" s="89" t="s">
        <v>144</v>
      </c>
      <c r="E1699" s="90">
        <v>842.11</v>
      </c>
    </row>
    <row r="1700" spans="1:5" ht="13.5" thickBot="1">
      <c r="A1700" s="356"/>
      <c r="B1700" s="358"/>
      <c r="C1700" s="358"/>
      <c r="D1700" s="358"/>
      <c r="E1700" s="357"/>
    </row>
    <row r="1701" spans="1:5" ht="13.5" thickBot="1">
      <c r="A1701" s="57"/>
      <c r="B1701" s="356"/>
      <c r="C1701" s="357"/>
      <c r="D1701" s="111" t="s">
        <v>424</v>
      </c>
      <c r="E1701" s="59">
        <v>785.92</v>
      </c>
    </row>
    <row r="1702" spans="1:5" ht="13.5" thickBot="1">
      <c r="A1702" s="57"/>
      <c r="B1702" s="356" t="s">
        <v>111</v>
      </c>
      <c r="C1702" s="357"/>
      <c r="D1702" s="58" t="s">
        <v>376</v>
      </c>
      <c r="E1702" s="59">
        <v>21.72</v>
      </c>
    </row>
    <row r="1703" spans="1:5" ht="13.5" thickBot="1">
      <c r="A1703" s="57"/>
      <c r="B1703" s="356" t="s">
        <v>121</v>
      </c>
      <c r="C1703" s="357"/>
      <c r="D1703" s="58" t="s">
        <v>406</v>
      </c>
      <c r="E1703" s="59">
        <v>4.34</v>
      </c>
    </row>
    <row r="1704" spans="1:5" ht="13.5" thickBot="1">
      <c r="A1704" s="57" t="s">
        <v>153</v>
      </c>
      <c r="B1704" s="356"/>
      <c r="C1704" s="357"/>
      <c r="D1704" s="58" t="s">
        <v>154</v>
      </c>
      <c r="E1704" s="59">
        <v>3.61</v>
      </c>
    </row>
    <row r="1705" spans="1:5" ht="13.5" thickBot="1">
      <c r="A1705" s="57" t="s">
        <v>407</v>
      </c>
      <c r="B1705" s="356"/>
      <c r="C1705" s="357"/>
      <c r="D1705" s="58" t="s">
        <v>369</v>
      </c>
      <c r="E1705" s="59">
        <v>3.61</v>
      </c>
    </row>
    <row r="1706" spans="1:5" ht="13.5" thickBot="1">
      <c r="A1706" s="57" t="s">
        <v>408</v>
      </c>
      <c r="B1706" s="356"/>
      <c r="C1706" s="357"/>
      <c r="D1706" s="58" t="s">
        <v>409</v>
      </c>
      <c r="E1706" s="59">
        <v>1.4</v>
      </c>
    </row>
    <row r="1707" spans="1:5" ht="13.5" thickBot="1">
      <c r="A1707" s="57" t="s">
        <v>337</v>
      </c>
      <c r="B1707" s="356"/>
      <c r="C1707" s="357"/>
      <c r="D1707" s="58" t="s">
        <v>410</v>
      </c>
      <c r="E1707" s="59">
        <v>6.98</v>
      </c>
    </row>
    <row r="1708" spans="1:5" ht="13.5" thickBot="1">
      <c r="A1708" s="57" t="s">
        <v>411</v>
      </c>
      <c r="B1708" s="356"/>
      <c r="C1708" s="357"/>
      <c r="D1708" s="58" t="s">
        <v>412</v>
      </c>
      <c r="E1708" s="59">
        <v>2.79</v>
      </c>
    </row>
    <row r="1709" spans="1:5" ht="13.5" thickBot="1">
      <c r="A1709" s="57"/>
      <c r="B1709" s="356"/>
      <c r="C1709" s="357"/>
      <c r="D1709" s="60" t="s">
        <v>155</v>
      </c>
      <c r="E1709" s="61">
        <f>SUM(E1701:E1708)</f>
        <v>830.37</v>
      </c>
    </row>
    <row r="1710" spans="1:5" ht="13.5" thickBot="1">
      <c r="A1710" s="356"/>
      <c r="B1710" s="358"/>
      <c r="C1710" s="358"/>
      <c r="D1710" s="358"/>
      <c r="E1710" s="357"/>
    </row>
    <row r="1711" spans="1:5" ht="13.5" thickBot="1">
      <c r="A1711" s="57" t="s">
        <v>323</v>
      </c>
      <c r="B1711" s="356" t="s">
        <v>489</v>
      </c>
      <c r="C1711" s="358"/>
      <c r="D1711" s="358"/>
      <c r="E1711" s="357"/>
    </row>
    <row r="1712" spans="1:5" ht="13.5" thickBot="1">
      <c r="A1712" s="356"/>
      <c r="B1712" s="358"/>
      <c r="C1712" s="358"/>
      <c r="D1712" s="358"/>
      <c r="E1712" s="357"/>
    </row>
    <row r="1713" spans="1:5" ht="13.5" thickBot="1">
      <c r="A1713" s="57"/>
      <c r="B1713" s="356"/>
      <c r="C1713" s="357"/>
      <c r="D1713" s="58" t="s">
        <v>145</v>
      </c>
      <c r="E1713" s="59">
        <v>83.04</v>
      </c>
    </row>
    <row r="1714" spans="1:5" ht="13.5" thickBot="1">
      <c r="A1714" s="57"/>
      <c r="B1714" s="356"/>
      <c r="C1714" s="357"/>
      <c r="D1714" s="58" t="s">
        <v>160</v>
      </c>
      <c r="E1714" s="59">
        <v>5.21</v>
      </c>
    </row>
    <row r="1715" spans="1:5" ht="13.5" thickBot="1">
      <c r="A1715" s="63"/>
      <c r="B1715" s="356"/>
      <c r="C1715" s="357"/>
      <c r="D1715" s="60" t="s">
        <v>155</v>
      </c>
      <c r="E1715" s="61">
        <f>SUM(E1713:E1714)</f>
        <v>88.25</v>
      </c>
    </row>
    <row r="1716" spans="1:5" ht="13.5" thickBot="1">
      <c r="A1716" s="356"/>
      <c r="B1716" s="358"/>
      <c r="C1716" s="358"/>
      <c r="D1716" s="358"/>
      <c r="E1716" s="357"/>
    </row>
    <row r="1717" spans="1:5" ht="13.5" thickBot="1">
      <c r="A1717" s="63"/>
      <c r="B1717" s="356"/>
      <c r="C1717" s="357"/>
      <c r="D1717" s="60" t="s">
        <v>144</v>
      </c>
      <c r="E1717" s="61">
        <v>918.62</v>
      </c>
    </row>
    <row r="1718" spans="1:5" ht="13.5" thickBot="1">
      <c r="A1718" s="402"/>
      <c r="B1718" s="403"/>
      <c r="C1718" s="403"/>
      <c r="D1718" s="403"/>
      <c r="E1718" s="404"/>
    </row>
    <row r="1719" spans="1:5" ht="13.5" thickBot="1">
      <c r="A1719" s="57"/>
      <c r="B1719" s="356"/>
      <c r="C1719" s="357"/>
      <c r="D1719" s="111" t="s">
        <v>425</v>
      </c>
      <c r="E1719" s="59">
        <v>855.47</v>
      </c>
    </row>
    <row r="1720" spans="1:5" ht="13.5" thickBot="1">
      <c r="A1720" s="57"/>
      <c r="B1720" s="356" t="s">
        <v>111</v>
      </c>
      <c r="C1720" s="357"/>
      <c r="D1720" s="58" t="s">
        <v>376</v>
      </c>
      <c r="E1720" s="59">
        <v>21.72</v>
      </c>
    </row>
    <row r="1721" spans="1:5" ht="13.5" thickBot="1">
      <c r="A1721" s="57"/>
      <c r="B1721" s="356" t="s">
        <v>121</v>
      </c>
      <c r="C1721" s="357"/>
      <c r="D1721" s="58" t="s">
        <v>406</v>
      </c>
      <c r="E1721" s="59">
        <v>4.34</v>
      </c>
    </row>
    <row r="1722" spans="1:5" ht="13.5" thickBot="1">
      <c r="A1722" s="57" t="s">
        <v>153</v>
      </c>
      <c r="B1722" s="356"/>
      <c r="C1722" s="357"/>
      <c r="D1722" s="58" t="s">
        <v>154</v>
      </c>
      <c r="E1722" s="59">
        <v>3.61</v>
      </c>
    </row>
    <row r="1723" spans="1:5" ht="13.5" thickBot="1">
      <c r="A1723" s="57" t="s">
        <v>407</v>
      </c>
      <c r="B1723" s="356"/>
      <c r="C1723" s="357"/>
      <c r="D1723" s="58" t="s">
        <v>369</v>
      </c>
      <c r="E1723" s="59">
        <v>3.61</v>
      </c>
    </row>
    <row r="1724" spans="1:5" ht="13.5" thickBot="1">
      <c r="A1724" s="57" t="s">
        <v>408</v>
      </c>
      <c r="B1724" s="356"/>
      <c r="C1724" s="357"/>
      <c r="D1724" s="58" t="s">
        <v>409</v>
      </c>
      <c r="E1724" s="59">
        <v>1.4</v>
      </c>
    </row>
    <row r="1725" spans="1:5" ht="13.5" thickBot="1">
      <c r="A1725" s="57" t="s">
        <v>337</v>
      </c>
      <c r="B1725" s="356"/>
      <c r="C1725" s="357"/>
      <c r="D1725" s="58" t="s">
        <v>410</v>
      </c>
      <c r="E1725" s="59">
        <v>6.98</v>
      </c>
    </row>
    <row r="1726" spans="1:5" ht="13.5" thickBot="1">
      <c r="A1726" s="57" t="s">
        <v>411</v>
      </c>
      <c r="B1726" s="356"/>
      <c r="C1726" s="357"/>
      <c r="D1726" s="58" t="s">
        <v>412</v>
      </c>
      <c r="E1726" s="59">
        <v>2.79</v>
      </c>
    </row>
    <row r="1727" spans="1:5" ht="13.5" thickBot="1">
      <c r="A1727" s="57"/>
      <c r="B1727" s="356"/>
      <c r="C1727" s="357"/>
      <c r="D1727" s="60" t="s">
        <v>155</v>
      </c>
      <c r="E1727" s="61">
        <f>SUM(E1719:E1726)</f>
        <v>899.9200000000001</v>
      </c>
    </row>
    <row r="1728" spans="1:5" ht="13.5" thickBot="1">
      <c r="A1728" s="356"/>
      <c r="B1728" s="358"/>
      <c r="C1728" s="358"/>
      <c r="D1728" s="358"/>
      <c r="E1728" s="357"/>
    </row>
    <row r="1729" spans="1:5" ht="13.5" thickBot="1">
      <c r="A1729" s="57" t="s">
        <v>323</v>
      </c>
      <c r="B1729" s="356" t="s">
        <v>472</v>
      </c>
      <c r="C1729" s="358"/>
      <c r="D1729" s="358"/>
      <c r="E1729" s="357"/>
    </row>
    <row r="1730" spans="1:5" ht="13.5" thickBot="1">
      <c r="A1730" s="356"/>
      <c r="B1730" s="358"/>
      <c r="C1730" s="358"/>
      <c r="D1730" s="358"/>
      <c r="E1730" s="357"/>
    </row>
    <row r="1731" spans="1:5" ht="13.5" thickBot="1">
      <c r="A1731" s="57"/>
      <c r="B1731" s="356"/>
      <c r="C1731" s="357"/>
      <c r="D1731" s="58" t="s">
        <v>145</v>
      </c>
      <c r="E1731" s="59">
        <v>89.99</v>
      </c>
    </row>
    <row r="1732" spans="1:5" ht="13.5" thickBot="1">
      <c r="A1732" s="57"/>
      <c r="B1732" s="356"/>
      <c r="C1732" s="357"/>
      <c r="D1732" s="58" t="s">
        <v>160</v>
      </c>
      <c r="E1732" s="59">
        <v>5.21</v>
      </c>
    </row>
    <row r="1733" spans="1:5" ht="13.5" thickBot="1">
      <c r="A1733" s="63"/>
      <c r="B1733" s="356"/>
      <c r="C1733" s="357"/>
      <c r="D1733" s="60" t="s">
        <v>155</v>
      </c>
      <c r="E1733" s="61">
        <f>SUM(E1731:E1732)</f>
        <v>95.19999999999999</v>
      </c>
    </row>
    <row r="1734" spans="1:5" ht="13.5" thickBot="1">
      <c r="A1734" s="356"/>
      <c r="B1734" s="358"/>
      <c r="C1734" s="358"/>
      <c r="D1734" s="358"/>
      <c r="E1734" s="357"/>
    </row>
    <row r="1735" spans="1:5" ht="13.5" thickBot="1">
      <c r="A1735" s="79"/>
      <c r="B1735" s="356"/>
      <c r="C1735" s="357"/>
      <c r="D1735" s="89" t="s">
        <v>144</v>
      </c>
      <c r="E1735" s="90">
        <v>995.12</v>
      </c>
    </row>
    <row r="1736" spans="1:5" ht="13.5" thickBot="1">
      <c r="A1736" s="356"/>
      <c r="B1736" s="358"/>
      <c r="C1736" s="358"/>
      <c r="D1736" s="358"/>
      <c r="E1736" s="357"/>
    </row>
    <row r="1737" spans="1:5" ht="13.5" thickBot="1">
      <c r="A1737" s="57"/>
      <c r="B1737" s="356"/>
      <c r="C1737" s="357"/>
      <c r="D1737" s="111" t="s">
        <v>426</v>
      </c>
      <c r="E1737" s="59">
        <v>925.02</v>
      </c>
    </row>
    <row r="1738" spans="1:5" ht="13.5" thickBot="1">
      <c r="A1738" s="57"/>
      <c r="B1738" s="356" t="s">
        <v>111</v>
      </c>
      <c r="C1738" s="357"/>
      <c r="D1738" s="58" t="s">
        <v>376</v>
      </c>
      <c r="E1738" s="59">
        <v>21.72</v>
      </c>
    </row>
    <row r="1739" spans="1:5" ht="13.5" thickBot="1">
      <c r="A1739" s="57"/>
      <c r="B1739" s="356" t="s">
        <v>121</v>
      </c>
      <c r="C1739" s="357"/>
      <c r="D1739" s="58" t="s">
        <v>406</v>
      </c>
      <c r="E1739" s="59">
        <v>4.34</v>
      </c>
    </row>
    <row r="1740" spans="1:5" ht="13.5" thickBot="1">
      <c r="A1740" s="57" t="s">
        <v>153</v>
      </c>
      <c r="B1740" s="356"/>
      <c r="C1740" s="357"/>
      <c r="D1740" s="58" t="s">
        <v>154</v>
      </c>
      <c r="E1740" s="59">
        <v>3.61</v>
      </c>
    </row>
    <row r="1741" spans="1:5" ht="13.5" thickBot="1">
      <c r="A1741" s="57" t="s">
        <v>407</v>
      </c>
      <c r="B1741" s="356"/>
      <c r="C1741" s="357"/>
      <c r="D1741" s="58" t="s">
        <v>369</v>
      </c>
      <c r="E1741" s="59">
        <v>3.61</v>
      </c>
    </row>
    <row r="1742" spans="1:5" ht="13.5" thickBot="1">
      <c r="A1742" s="57" t="s">
        <v>408</v>
      </c>
      <c r="B1742" s="356"/>
      <c r="C1742" s="357"/>
      <c r="D1742" s="58" t="s">
        <v>409</v>
      </c>
      <c r="E1742" s="59">
        <v>1.4</v>
      </c>
    </row>
    <row r="1743" spans="1:5" ht="13.5" thickBot="1">
      <c r="A1743" s="57" t="s">
        <v>337</v>
      </c>
      <c r="B1743" s="356"/>
      <c r="C1743" s="357"/>
      <c r="D1743" s="58" t="s">
        <v>410</v>
      </c>
      <c r="E1743" s="59">
        <v>6.98</v>
      </c>
    </row>
    <row r="1744" spans="1:5" ht="13.5" thickBot="1">
      <c r="A1744" s="57" t="s">
        <v>411</v>
      </c>
      <c r="B1744" s="356"/>
      <c r="C1744" s="357"/>
      <c r="D1744" s="58" t="s">
        <v>412</v>
      </c>
      <c r="E1744" s="59">
        <v>2.79</v>
      </c>
    </row>
    <row r="1745" spans="1:5" ht="13.5" thickBot="1">
      <c r="A1745" s="57"/>
      <c r="B1745" s="356"/>
      <c r="C1745" s="357"/>
      <c r="D1745" s="60" t="s">
        <v>155</v>
      </c>
      <c r="E1745" s="61">
        <f>SUM(E1737:E1744)</f>
        <v>969.47</v>
      </c>
    </row>
    <row r="1746" spans="1:5" ht="13.5" thickBot="1">
      <c r="A1746" s="356"/>
      <c r="B1746" s="358"/>
      <c r="C1746" s="358"/>
      <c r="D1746" s="358"/>
      <c r="E1746" s="357"/>
    </row>
    <row r="1747" spans="1:5" ht="13.5" thickBot="1">
      <c r="A1747" s="57" t="s">
        <v>323</v>
      </c>
      <c r="B1747" s="356" t="s">
        <v>473</v>
      </c>
      <c r="C1747" s="358"/>
      <c r="D1747" s="358"/>
      <c r="E1747" s="357"/>
    </row>
    <row r="1748" spans="1:5" ht="13.5" thickBot="1">
      <c r="A1748" s="356"/>
      <c r="B1748" s="358"/>
      <c r="C1748" s="358"/>
      <c r="D1748" s="358"/>
      <c r="E1748" s="357"/>
    </row>
    <row r="1749" spans="1:5" ht="13.5" thickBot="1">
      <c r="A1749" s="57"/>
      <c r="B1749" s="356"/>
      <c r="C1749" s="357"/>
      <c r="D1749" s="58" t="s">
        <v>145</v>
      </c>
      <c r="E1749" s="59">
        <v>96.95</v>
      </c>
    </row>
    <row r="1750" spans="1:5" ht="13.5" thickBot="1">
      <c r="A1750" s="57"/>
      <c r="B1750" s="356"/>
      <c r="C1750" s="357"/>
      <c r="D1750" s="58" t="s">
        <v>160</v>
      </c>
      <c r="E1750" s="59">
        <v>5.21</v>
      </c>
    </row>
    <row r="1751" spans="1:5" ht="13.5" thickBot="1">
      <c r="A1751" s="63"/>
      <c r="B1751" s="356"/>
      <c r="C1751" s="357"/>
      <c r="D1751" s="60" t="s">
        <v>155</v>
      </c>
      <c r="E1751" s="61">
        <f>SUM(E1749:E1750)</f>
        <v>102.16</v>
      </c>
    </row>
    <row r="1752" spans="1:5" ht="13.5" thickBot="1">
      <c r="A1752" s="356"/>
      <c r="B1752" s="358"/>
      <c r="C1752" s="358"/>
      <c r="D1752" s="358"/>
      <c r="E1752" s="357"/>
    </row>
    <row r="1753" spans="1:5" ht="13.5" thickBot="1">
      <c r="A1753" s="78"/>
      <c r="B1753" s="356"/>
      <c r="C1753" s="357"/>
      <c r="D1753" s="89" t="s">
        <v>144</v>
      </c>
      <c r="E1753" s="90">
        <v>1071.63</v>
      </c>
    </row>
    <row r="1754" spans="1:5" ht="13.5" thickBot="1">
      <c r="A1754" s="356"/>
      <c r="B1754" s="358"/>
      <c r="C1754" s="358"/>
      <c r="D1754" s="358"/>
      <c r="E1754" s="357"/>
    </row>
    <row r="1755" spans="1:5" ht="13.5" thickBot="1">
      <c r="A1755" s="57"/>
      <c r="B1755" s="356"/>
      <c r="C1755" s="357"/>
      <c r="D1755" s="111" t="s">
        <v>194</v>
      </c>
      <c r="E1755" s="59">
        <v>994.57</v>
      </c>
    </row>
    <row r="1756" spans="1:5" ht="13.5" thickBot="1">
      <c r="A1756" s="57"/>
      <c r="B1756" s="356" t="s">
        <v>111</v>
      </c>
      <c r="C1756" s="357"/>
      <c r="D1756" s="58" t="s">
        <v>376</v>
      </c>
      <c r="E1756" s="59">
        <v>21.72</v>
      </c>
    </row>
    <row r="1757" spans="1:5" ht="13.5" thickBot="1">
      <c r="A1757" s="57"/>
      <c r="B1757" s="356" t="s">
        <v>121</v>
      </c>
      <c r="C1757" s="357"/>
      <c r="D1757" s="58" t="s">
        <v>406</v>
      </c>
      <c r="E1757" s="59">
        <v>4.34</v>
      </c>
    </row>
    <row r="1758" spans="1:5" ht="13.5" thickBot="1">
      <c r="A1758" s="57" t="s">
        <v>153</v>
      </c>
      <c r="B1758" s="356"/>
      <c r="C1758" s="357"/>
      <c r="D1758" s="58" t="s">
        <v>154</v>
      </c>
      <c r="E1758" s="59">
        <v>3.61</v>
      </c>
    </row>
    <row r="1759" spans="1:5" ht="13.5" thickBot="1">
      <c r="A1759" s="57" t="s">
        <v>407</v>
      </c>
      <c r="B1759" s="356"/>
      <c r="C1759" s="357"/>
      <c r="D1759" s="58" t="s">
        <v>369</v>
      </c>
      <c r="E1759" s="59">
        <v>3.61</v>
      </c>
    </row>
    <row r="1760" spans="1:5" ht="13.5" thickBot="1">
      <c r="A1760" s="57" t="s">
        <v>408</v>
      </c>
      <c r="B1760" s="356"/>
      <c r="C1760" s="357"/>
      <c r="D1760" s="58" t="s">
        <v>409</v>
      </c>
      <c r="E1760" s="59">
        <v>1.4</v>
      </c>
    </row>
    <row r="1761" spans="1:5" ht="13.5" thickBot="1">
      <c r="A1761" s="57" t="s">
        <v>337</v>
      </c>
      <c r="B1761" s="356"/>
      <c r="C1761" s="357"/>
      <c r="D1761" s="58" t="s">
        <v>410</v>
      </c>
      <c r="E1761" s="59">
        <v>6.98</v>
      </c>
    </row>
    <row r="1762" spans="1:5" ht="13.5" thickBot="1">
      <c r="A1762" s="57" t="s">
        <v>411</v>
      </c>
      <c r="B1762" s="356"/>
      <c r="C1762" s="357"/>
      <c r="D1762" s="58" t="s">
        <v>412</v>
      </c>
      <c r="E1762" s="59">
        <v>2.79</v>
      </c>
    </row>
    <row r="1763" spans="1:5" ht="13.5" thickBot="1">
      <c r="A1763" s="57"/>
      <c r="B1763" s="356"/>
      <c r="C1763" s="357"/>
      <c r="D1763" s="60" t="s">
        <v>155</v>
      </c>
      <c r="E1763" s="61">
        <f>SUM(E1755:E1762)</f>
        <v>1039.02</v>
      </c>
    </row>
    <row r="1764" spans="1:5" ht="13.5" thickBot="1">
      <c r="A1764" s="356"/>
      <c r="B1764" s="358"/>
      <c r="C1764" s="358"/>
      <c r="D1764" s="358"/>
      <c r="E1764" s="357"/>
    </row>
    <row r="1765" spans="1:5" ht="13.5" thickBot="1">
      <c r="A1765" s="57" t="s">
        <v>323</v>
      </c>
      <c r="B1765" s="356" t="s">
        <v>474</v>
      </c>
      <c r="C1765" s="358"/>
      <c r="D1765" s="358"/>
      <c r="E1765" s="357"/>
    </row>
    <row r="1766" spans="1:5" ht="13.5" thickBot="1">
      <c r="A1766" s="356"/>
      <c r="B1766" s="358"/>
      <c r="C1766" s="358"/>
      <c r="D1766" s="358"/>
      <c r="E1766" s="357"/>
    </row>
    <row r="1767" spans="1:5" ht="13.5" thickBot="1">
      <c r="A1767" s="57"/>
      <c r="B1767" s="356"/>
      <c r="C1767" s="357"/>
      <c r="D1767" s="58" t="s">
        <v>145</v>
      </c>
      <c r="E1767" s="59">
        <v>103.9</v>
      </c>
    </row>
    <row r="1768" spans="1:5" ht="13.5" thickBot="1">
      <c r="A1768" s="57"/>
      <c r="B1768" s="356"/>
      <c r="C1768" s="357"/>
      <c r="D1768" s="58" t="s">
        <v>160</v>
      </c>
      <c r="E1768" s="59">
        <v>5.21</v>
      </c>
    </row>
    <row r="1769" spans="1:5" ht="13.5" thickBot="1">
      <c r="A1769" s="63"/>
      <c r="B1769" s="356"/>
      <c r="C1769" s="357"/>
      <c r="D1769" s="60" t="s">
        <v>155</v>
      </c>
      <c r="E1769" s="61">
        <v>109.11</v>
      </c>
    </row>
    <row r="1770" spans="1:5" ht="13.5" thickBot="1">
      <c r="A1770" s="356"/>
      <c r="B1770" s="358"/>
      <c r="C1770" s="358"/>
      <c r="D1770" s="358"/>
      <c r="E1770" s="357"/>
    </row>
    <row r="1771" spans="1:5" ht="13.5" thickBot="1">
      <c r="A1771" s="63"/>
      <c r="B1771" s="356"/>
      <c r="C1771" s="357"/>
      <c r="D1771" s="60" t="s">
        <v>144</v>
      </c>
      <c r="E1771" s="61">
        <v>1148.13</v>
      </c>
    </row>
    <row r="1772" spans="1:5" ht="13.5" thickBot="1">
      <c r="A1772" s="402"/>
      <c r="B1772" s="403"/>
      <c r="C1772" s="403"/>
      <c r="D1772" s="403"/>
      <c r="E1772" s="404"/>
    </row>
    <row r="1773" spans="1:5" ht="13.5" thickBot="1">
      <c r="A1773" s="57"/>
      <c r="B1773" s="356"/>
      <c r="C1773" s="357"/>
      <c r="D1773" s="111" t="s">
        <v>195</v>
      </c>
      <c r="E1773" s="59">
        <v>1064.12</v>
      </c>
    </row>
    <row r="1774" spans="1:5" ht="13.5" thickBot="1">
      <c r="A1774" s="57"/>
      <c r="B1774" s="356" t="s">
        <v>111</v>
      </c>
      <c r="C1774" s="357"/>
      <c r="D1774" s="58" t="s">
        <v>376</v>
      </c>
      <c r="E1774" s="59">
        <v>21.72</v>
      </c>
    </row>
    <row r="1775" spans="1:5" ht="13.5" thickBot="1">
      <c r="A1775" s="57"/>
      <c r="B1775" s="356" t="s">
        <v>121</v>
      </c>
      <c r="C1775" s="357"/>
      <c r="D1775" s="58" t="s">
        <v>406</v>
      </c>
      <c r="E1775" s="59">
        <v>4.34</v>
      </c>
    </row>
    <row r="1776" spans="1:5" ht="13.5" thickBot="1">
      <c r="A1776" s="57" t="s">
        <v>153</v>
      </c>
      <c r="B1776" s="356"/>
      <c r="C1776" s="357"/>
      <c r="D1776" s="58" t="s">
        <v>154</v>
      </c>
      <c r="E1776" s="59">
        <v>3.61</v>
      </c>
    </row>
    <row r="1777" spans="1:5" ht="13.5" thickBot="1">
      <c r="A1777" s="57" t="s">
        <v>407</v>
      </c>
      <c r="B1777" s="356"/>
      <c r="C1777" s="357"/>
      <c r="D1777" s="58" t="s">
        <v>369</v>
      </c>
      <c r="E1777" s="59">
        <v>3.61</v>
      </c>
    </row>
    <row r="1778" spans="1:5" ht="13.5" thickBot="1">
      <c r="A1778" s="57" t="s">
        <v>408</v>
      </c>
      <c r="B1778" s="356"/>
      <c r="C1778" s="357"/>
      <c r="D1778" s="58" t="s">
        <v>409</v>
      </c>
      <c r="E1778" s="59">
        <v>1.4</v>
      </c>
    </row>
    <row r="1779" spans="1:5" ht="13.5" thickBot="1">
      <c r="A1779" s="57" t="s">
        <v>337</v>
      </c>
      <c r="B1779" s="356"/>
      <c r="C1779" s="357"/>
      <c r="D1779" s="58" t="s">
        <v>410</v>
      </c>
      <c r="E1779" s="59">
        <v>6.98</v>
      </c>
    </row>
    <row r="1780" spans="1:5" ht="13.5" thickBot="1">
      <c r="A1780" s="57" t="s">
        <v>411</v>
      </c>
      <c r="B1780" s="356"/>
      <c r="C1780" s="357"/>
      <c r="D1780" s="58" t="s">
        <v>412</v>
      </c>
      <c r="E1780" s="59">
        <v>2.79</v>
      </c>
    </row>
    <row r="1781" spans="1:5" ht="13.5" thickBot="1">
      <c r="A1781" s="57"/>
      <c r="B1781" s="356"/>
      <c r="C1781" s="357"/>
      <c r="D1781" s="60" t="s">
        <v>155</v>
      </c>
      <c r="E1781" s="61">
        <f>SUM(E1773:E1780)</f>
        <v>1108.5699999999997</v>
      </c>
    </row>
    <row r="1782" spans="1:5" ht="13.5" thickBot="1">
      <c r="A1782" s="356"/>
      <c r="B1782" s="358"/>
      <c r="C1782" s="358"/>
      <c r="D1782" s="358"/>
      <c r="E1782" s="357"/>
    </row>
    <row r="1783" spans="1:5" ht="13.5" thickBot="1">
      <c r="A1783" s="57" t="s">
        <v>323</v>
      </c>
      <c r="B1783" s="356" t="s">
        <v>490</v>
      </c>
      <c r="C1783" s="358"/>
      <c r="D1783" s="358"/>
      <c r="E1783" s="357"/>
    </row>
    <row r="1784" spans="1:5" ht="13.5" thickBot="1">
      <c r="A1784" s="356"/>
      <c r="B1784" s="358"/>
      <c r="C1784" s="358"/>
      <c r="D1784" s="358"/>
      <c r="E1784" s="357"/>
    </row>
    <row r="1785" spans="1:5" ht="13.5" thickBot="1">
      <c r="A1785" s="57"/>
      <c r="B1785" s="356"/>
      <c r="C1785" s="357"/>
      <c r="D1785" s="58" t="s">
        <v>145</v>
      </c>
      <c r="E1785" s="59">
        <v>110.86</v>
      </c>
    </row>
    <row r="1786" spans="1:5" ht="13.5" thickBot="1">
      <c r="A1786" s="57"/>
      <c r="B1786" s="356"/>
      <c r="C1786" s="357"/>
      <c r="D1786" s="58" t="s">
        <v>160</v>
      </c>
      <c r="E1786" s="59">
        <v>5.21</v>
      </c>
    </row>
    <row r="1787" spans="1:5" ht="13.5" thickBot="1">
      <c r="A1787" s="63"/>
      <c r="B1787" s="356"/>
      <c r="C1787" s="357"/>
      <c r="D1787" s="60" t="s">
        <v>155</v>
      </c>
      <c r="E1787" s="61">
        <f>SUM(E1785:E1786)</f>
        <v>116.07</v>
      </c>
    </row>
    <row r="1788" spans="1:5" ht="13.5" thickBot="1">
      <c r="A1788" s="356"/>
      <c r="B1788" s="358"/>
      <c r="C1788" s="358"/>
      <c r="D1788" s="358"/>
      <c r="E1788" s="357"/>
    </row>
    <row r="1789" spans="1:5" ht="13.5" thickBot="1">
      <c r="A1789" s="78"/>
      <c r="B1789" s="356"/>
      <c r="C1789" s="357"/>
      <c r="D1789" s="89" t="s">
        <v>144</v>
      </c>
      <c r="E1789" s="90">
        <v>1224.64</v>
      </c>
    </row>
    <row r="1790" spans="1:5" ht="13.5" thickBot="1">
      <c r="A1790" s="356"/>
      <c r="B1790" s="358"/>
      <c r="C1790" s="358"/>
      <c r="D1790" s="358"/>
      <c r="E1790" s="357"/>
    </row>
    <row r="1791" spans="1:5" ht="13.5" thickBot="1">
      <c r="A1791" s="57"/>
      <c r="B1791" s="356"/>
      <c r="C1791" s="357"/>
      <c r="D1791" s="111" t="s">
        <v>427</v>
      </c>
      <c r="E1791" s="59">
        <v>1117.15</v>
      </c>
    </row>
    <row r="1792" spans="1:5" ht="13.5" thickBot="1">
      <c r="A1792" s="57"/>
      <c r="B1792" s="356" t="s">
        <v>111</v>
      </c>
      <c r="C1792" s="357"/>
      <c r="D1792" s="58" t="s">
        <v>376</v>
      </c>
      <c r="E1792" s="59">
        <v>21.72</v>
      </c>
    </row>
    <row r="1793" spans="1:5" ht="13.5" thickBot="1">
      <c r="A1793" s="57"/>
      <c r="B1793" s="356" t="s">
        <v>121</v>
      </c>
      <c r="C1793" s="357"/>
      <c r="D1793" s="58" t="s">
        <v>406</v>
      </c>
      <c r="E1793" s="59">
        <v>4.34</v>
      </c>
    </row>
    <row r="1794" spans="1:5" ht="13.5" thickBot="1">
      <c r="A1794" s="57" t="s">
        <v>153</v>
      </c>
      <c r="B1794" s="356"/>
      <c r="C1794" s="357"/>
      <c r="D1794" s="58" t="s">
        <v>154</v>
      </c>
      <c r="E1794" s="59">
        <v>3.61</v>
      </c>
    </row>
    <row r="1795" spans="1:5" ht="13.5" thickBot="1">
      <c r="A1795" s="57" t="s">
        <v>407</v>
      </c>
      <c r="B1795" s="356"/>
      <c r="C1795" s="357"/>
      <c r="D1795" s="58" t="s">
        <v>369</v>
      </c>
      <c r="E1795" s="59">
        <v>3.61</v>
      </c>
    </row>
    <row r="1796" spans="1:5" ht="13.5" thickBot="1">
      <c r="A1796" s="57" t="s">
        <v>408</v>
      </c>
      <c r="B1796" s="356"/>
      <c r="C1796" s="357"/>
      <c r="D1796" s="58" t="s">
        <v>409</v>
      </c>
      <c r="E1796" s="59">
        <v>1.4</v>
      </c>
    </row>
    <row r="1797" spans="1:5" ht="13.5" thickBot="1">
      <c r="A1797" s="57" t="s">
        <v>337</v>
      </c>
      <c r="B1797" s="356"/>
      <c r="C1797" s="357"/>
      <c r="D1797" s="58" t="s">
        <v>410</v>
      </c>
      <c r="E1797" s="59">
        <v>6.98</v>
      </c>
    </row>
    <row r="1798" spans="1:5" ht="13.5" thickBot="1">
      <c r="A1798" s="57" t="s">
        <v>411</v>
      </c>
      <c r="B1798" s="356"/>
      <c r="C1798" s="357"/>
      <c r="D1798" s="58" t="s">
        <v>412</v>
      </c>
      <c r="E1798" s="59">
        <v>2.79</v>
      </c>
    </row>
    <row r="1799" spans="1:5" ht="13.5" thickBot="1">
      <c r="A1799" s="57"/>
      <c r="B1799" s="356"/>
      <c r="C1799" s="357"/>
      <c r="D1799" s="60" t="s">
        <v>155</v>
      </c>
      <c r="E1799" s="61">
        <f>SUM(E1791:E1798)</f>
        <v>1161.6</v>
      </c>
    </row>
    <row r="1800" spans="1:5" ht="13.5" thickBot="1">
      <c r="A1800" s="356"/>
      <c r="B1800" s="358"/>
      <c r="C1800" s="358"/>
      <c r="D1800" s="358"/>
      <c r="E1800" s="357"/>
    </row>
    <row r="1801" spans="1:5" ht="13.5" thickBot="1">
      <c r="A1801" s="57" t="s">
        <v>323</v>
      </c>
      <c r="B1801" s="356" t="s">
        <v>477</v>
      </c>
      <c r="C1801" s="358"/>
      <c r="D1801" s="358"/>
      <c r="E1801" s="357"/>
    </row>
    <row r="1802" spans="1:5" ht="13.5" thickBot="1">
      <c r="A1802" s="356"/>
      <c r="B1802" s="358"/>
      <c r="C1802" s="358"/>
      <c r="D1802" s="358"/>
      <c r="E1802" s="357"/>
    </row>
    <row r="1803" spans="1:5" ht="13.5" thickBot="1">
      <c r="A1803" s="57"/>
      <c r="B1803" s="356"/>
      <c r="C1803" s="357"/>
      <c r="D1803" s="58" t="s">
        <v>145</v>
      </c>
      <c r="E1803" s="59">
        <v>116.16</v>
      </c>
    </row>
    <row r="1804" spans="1:5" ht="13.5" thickBot="1">
      <c r="A1804" s="57"/>
      <c r="B1804" s="356"/>
      <c r="C1804" s="357"/>
      <c r="D1804" s="58" t="s">
        <v>160</v>
      </c>
      <c r="E1804" s="59">
        <v>5.21</v>
      </c>
    </row>
    <row r="1805" spans="1:5" ht="13.5" thickBot="1">
      <c r="A1805" s="63"/>
      <c r="B1805" s="356"/>
      <c r="C1805" s="357"/>
      <c r="D1805" s="60" t="s">
        <v>155</v>
      </c>
      <c r="E1805" s="61">
        <f>SUM(E1803:E1804)</f>
        <v>121.36999999999999</v>
      </c>
    </row>
    <row r="1806" spans="1:5" ht="13.5" thickBot="1">
      <c r="A1806" s="356"/>
      <c r="B1806" s="358"/>
      <c r="C1806" s="358"/>
      <c r="D1806" s="358"/>
      <c r="E1806" s="357"/>
    </row>
    <row r="1807" spans="1:5" ht="13.5" thickBot="1">
      <c r="A1807" s="63"/>
      <c r="B1807" s="356"/>
      <c r="C1807" s="357"/>
      <c r="D1807" s="60" t="s">
        <v>144</v>
      </c>
      <c r="E1807" s="61">
        <v>1282.97</v>
      </c>
    </row>
    <row r="1808" spans="1:5" ht="13.5" thickBot="1">
      <c r="A1808" s="356"/>
      <c r="B1808" s="358"/>
      <c r="C1808" s="358"/>
      <c r="D1808" s="358"/>
      <c r="E1808" s="357"/>
    </row>
    <row r="1809" spans="1:5" ht="13.5" thickBot="1">
      <c r="A1809" s="371" t="s">
        <v>434</v>
      </c>
      <c r="B1809" s="372"/>
      <c r="C1809" s="372"/>
      <c r="D1809" s="372"/>
      <c r="E1809" s="373"/>
    </row>
    <row r="1810" spans="1:5" ht="13.5" thickBot="1">
      <c r="A1810" s="10" t="s">
        <v>100</v>
      </c>
      <c r="B1810" s="398" t="s">
        <v>101</v>
      </c>
      <c r="C1810" s="399"/>
      <c r="D1810" s="11" t="s">
        <v>102</v>
      </c>
      <c r="E1810" s="110" t="s">
        <v>103</v>
      </c>
    </row>
    <row r="1811" spans="1:5" ht="13.5" thickBot="1">
      <c r="A1811" s="57" t="s">
        <v>337</v>
      </c>
      <c r="B1811" s="356"/>
      <c r="C1811" s="357"/>
      <c r="D1811" s="58" t="s">
        <v>435</v>
      </c>
      <c r="E1811" s="59">
        <v>6.98</v>
      </c>
    </row>
    <row r="1812" spans="1:5" ht="13.5" thickBot="1">
      <c r="A1812" s="57" t="s">
        <v>411</v>
      </c>
      <c r="B1812" s="356"/>
      <c r="C1812" s="357"/>
      <c r="D1812" s="58" t="s">
        <v>436</v>
      </c>
      <c r="E1812" s="59">
        <v>2.79</v>
      </c>
    </row>
    <row r="1813" spans="1:5" ht="13.5" thickBot="1">
      <c r="A1813" s="57" t="s">
        <v>153</v>
      </c>
      <c r="B1813" s="356"/>
      <c r="C1813" s="357"/>
      <c r="D1813" s="58" t="s">
        <v>154</v>
      </c>
      <c r="E1813" s="59">
        <v>3.61</v>
      </c>
    </row>
    <row r="1814" spans="1:5" ht="13.5" thickBot="1">
      <c r="A1814" s="57" t="s">
        <v>142</v>
      </c>
      <c r="B1814" s="356"/>
      <c r="C1814" s="357"/>
      <c r="D1814" s="58" t="s">
        <v>437</v>
      </c>
      <c r="E1814" s="59">
        <v>1.4</v>
      </c>
    </row>
    <row r="1815" spans="1:5" ht="13.5" thickBot="1">
      <c r="A1815" s="57"/>
      <c r="B1815" s="356"/>
      <c r="C1815" s="357"/>
      <c r="D1815" s="60" t="s">
        <v>155</v>
      </c>
      <c r="E1815" s="61">
        <f>SUM(E1811:E1814)</f>
        <v>14.78</v>
      </c>
    </row>
    <row r="1816" spans="1:5" ht="13.5" thickBot="1">
      <c r="A1816" s="57" t="s">
        <v>323</v>
      </c>
      <c r="B1816" s="356" t="s">
        <v>491</v>
      </c>
      <c r="C1816" s="358"/>
      <c r="D1816" s="358"/>
      <c r="E1816" s="357"/>
    </row>
    <row r="1817" spans="1:5" ht="13.5" thickBot="1">
      <c r="A1817" s="356"/>
      <c r="B1817" s="358"/>
      <c r="C1817" s="358"/>
      <c r="D1817" s="358"/>
      <c r="E1817" s="357"/>
    </row>
    <row r="1818" spans="1:5" ht="13.5" thickBot="1">
      <c r="A1818" s="57"/>
      <c r="B1818" s="356"/>
      <c r="C1818" s="357"/>
      <c r="D1818" s="58" t="s">
        <v>145</v>
      </c>
      <c r="E1818" s="59">
        <v>1.48</v>
      </c>
    </row>
    <row r="1819" spans="1:5" ht="13.5" thickBot="1">
      <c r="A1819" s="356"/>
      <c r="B1819" s="358"/>
      <c r="C1819" s="358"/>
      <c r="D1819" s="358"/>
      <c r="E1819" s="357"/>
    </row>
    <row r="1820" spans="1:5" ht="13.5" thickBot="1">
      <c r="A1820" s="79"/>
      <c r="B1820" s="356"/>
      <c r="C1820" s="357"/>
      <c r="D1820" s="89" t="s">
        <v>144</v>
      </c>
      <c r="E1820" s="90">
        <v>16.26</v>
      </c>
    </row>
    <row r="1821" spans="1:5" ht="13.5" thickBot="1">
      <c r="A1821" s="356"/>
      <c r="B1821" s="358"/>
      <c r="C1821" s="358"/>
      <c r="D1821" s="358"/>
      <c r="E1821" s="357"/>
    </row>
    <row r="1822" spans="1:5" ht="18.75" thickBot="1">
      <c r="A1822" s="368" t="s">
        <v>492</v>
      </c>
      <c r="B1822" s="369"/>
      <c r="C1822" s="369"/>
      <c r="D1822" s="369"/>
      <c r="E1822" s="370"/>
    </row>
    <row r="1823" spans="1:5" ht="13.5" thickBot="1">
      <c r="A1823" s="371" t="s">
        <v>493</v>
      </c>
      <c r="B1823" s="372"/>
      <c r="C1823" s="372"/>
      <c r="D1823" s="372"/>
      <c r="E1823" s="373"/>
    </row>
    <row r="1824" spans="1:5" ht="13.5" thickBot="1">
      <c r="A1824" s="10" t="s">
        <v>100</v>
      </c>
      <c r="B1824" s="398" t="s">
        <v>101</v>
      </c>
      <c r="C1824" s="399"/>
      <c r="D1824" s="11" t="s">
        <v>102</v>
      </c>
      <c r="E1824" s="110" t="s">
        <v>103</v>
      </c>
    </row>
    <row r="1825" spans="1:5" ht="13.5" thickBot="1">
      <c r="A1825" s="4" t="s">
        <v>104</v>
      </c>
      <c r="B1825" s="400" t="s">
        <v>158</v>
      </c>
      <c r="C1825" s="401"/>
      <c r="D1825" s="66" t="s">
        <v>494</v>
      </c>
      <c r="E1825" s="67">
        <v>27.8</v>
      </c>
    </row>
    <row r="1826" spans="1:5" ht="13.5" thickBot="1">
      <c r="A1826" s="4" t="s">
        <v>153</v>
      </c>
      <c r="B1826" s="354"/>
      <c r="C1826" s="355"/>
      <c r="D1826" s="66" t="s">
        <v>154</v>
      </c>
      <c r="E1826" s="67">
        <v>3.61</v>
      </c>
    </row>
    <row r="1827" spans="1:5" ht="13.5" thickBot="1">
      <c r="A1827" s="50"/>
      <c r="B1827" s="354"/>
      <c r="C1827" s="355"/>
      <c r="D1827" s="44" t="s">
        <v>155</v>
      </c>
      <c r="E1827" s="61">
        <f>SUM(E1825:E1826)</f>
        <v>31.41</v>
      </c>
    </row>
    <row r="1828" spans="1:5" ht="13.5" thickBot="1">
      <c r="A1828" s="354"/>
      <c r="B1828" s="374"/>
      <c r="C1828" s="374"/>
      <c r="D1828" s="374"/>
      <c r="E1828" s="355"/>
    </row>
    <row r="1829" spans="1:5" ht="13.5" thickBot="1">
      <c r="A1829" s="70" t="s">
        <v>323</v>
      </c>
      <c r="B1829" s="354" t="s">
        <v>557</v>
      </c>
      <c r="C1829" s="374"/>
      <c r="D1829" s="374"/>
      <c r="E1829" s="355"/>
    </row>
    <row r="1830" spans="1:5" ht="13.5" thickBot="1">
      <c r="A1830" s="354"/>
      <c r="B1830" s="374"/>
      <c r="C1830" s="374"/>
      <c r="D1830" s="374"/>
      <c r="E1830" s="355"/>
    </row>
    <row r="1831" spans="1:5" ht="13.5" thickBot="1">
      <c r="A1831" s="50"/>
      <c r="B1831" s="354"/>
      <c r="C1831" s="355"/>
      <c r="D1831" s="118" t="s">
        <v>145</v>
      </c>
      <c r="E1831" s="67">
        <v>3.14</v>
      </c>
    </row>
    <row r="1832" spans="1:5" ht="13.5" thickBot="1">
      <c r="A1832" s="50"/>
      <c r="B1832" s="354"/>
      <c r="C1832" s="355"/>
      <c r="D1832" s="118" t="s">
        <v>160</v>
      </c>
      <c r="E1832" s="67">
        <v>6.93</v>
      </c>
    </row>
    <row r="1833" spans="1:5" ht="13.5" thickBot="1">
      <c r="A1833" s="50"/>
      <c r="B1833" s="354"/>
      <c r="C1833" s="355"/>
      <c r="D1833" s="44" t="s">
        <v>155</v>
      </c>
      <c r="E1833" s="132">
        <f>SUM(E1831:E1832)</f>
        <v>10.07</v>
      </c>
    </row>
    <row r="1834" spans="1:5" ht="13.5" thickBot="1">
      <c r="A1834" s="354"/>
      <c r="B1834" s="374"/>
      <c r="C1834" s="374"/>
      <c r="D1834" s="374"/>
      <c r="E1834" s="355"/>
    </row>
    <row r="1835" spans="1:5" ht="13.5" thickBot="1">
      <c r="A1835" s="75"/>
      <c r="B1835" s="354"/>
      <c r="C1835" s="355"/>
      <c r="D1835" s="13" t="s">
        <v>144</v>
      </c>
      <c r="E1835" s="61">
        <v>41.48</v>
      </c>
    </row>
    <row r="1836" spans="1:5" ht="13.5" thickBot="1">
      <c r="A1836" s="354"/>
      <c r="B1836" s="374"/>
      <c r="C1836" s="374"/>
      <c r="D1836" s="374"/>
      <c r="E1836" s="355"/>
    </row>
    <row r="1837" spans="1:5" ht="13.5" thickBot="1">
      <c r="A1837" s="371" t="s">
        <v>495</v>
      </c>
      <c r="B1837" s="372"/>
      <c r="C1837" s="372"/>
      <c r="D1837" s="372"/>
      <c r="E1837" s="373"/>
    </row>
    <row r="1838" spans="1:5" ht="13.5" thickBot="1">
      <c r="A1838" s="351" t="s">
        <v>164</v>
      </c>
      <c r="B1838" s="352"/>
      <c r="C1838" s="352"/>
      <c r="D1838" s="352"/>
      <c r="E1838" s="353"/>
    </row>
    <row r="1839" spans="1:5" ht="13.5" thickBot="1">
      <c r="A1839" s="4"/>
      <c r="B1839" s="354"/>
      <c r="C1839" s="355"/>
      <c r="D1839" s="25" t="s">
        <v>165</v>
      </c>
      <c r="E1839" s="110" t="s">
        <v>103</v>
      </c>
    </row>
    <row r="1840" spans="1:5" ht="13.5" thickBot="1">
      <c r="A1840" s="57" t="s">
        <v>104</v>
      </c>
      <c r="B1840" s="356" t="s">
        <v>496</v>
      </c>
      <c r="C1840" s="357"/>
      <c r="D1840" s="111" t="s">
        <v>414</v>
      </c>
      <c r="E1840" s="59">
        <v>36.51</v>
      </c>
    </row>
    <row r="1841" spans="1:5" ht="13.5" thickBot="1">
      <c r="A1841" s="57" t="s">
        <v>153</v>
      </c>
      <c r="B1841" s="356"/>
      <c r="C1841" s="357"/>
      <c r="D1841" s="58" t="s">
        <v>154</v>
      </c>
      <c r="E1841" s="59">
        <v>3.61</v>
      </c>
    </row>
    <row r="1842" spans="1:5" ht="13.5" thickBot="1">
      <c r="A1842" s="57"/>
      <c r="B1842" s="356"/>
      <c r="C1842" s="357"/>
      <c r="D1842" s="60" t="s">
        <v>144</v>
      </c>
      <c r="E1842" s="61">
        <v>40.12</v>
      </c>
    </row>
    <row r="1843" spans="1:5" ht="13.5" thickBot="1">
      <c r="A1843" s="356"/>
      <c r="B1843" s="358"/>
      <c r="C1843" s="358"/>
      <c r="D1843" s="358"/>
      <c r="E1843" s="357"/>
    </row>
    <row r="1844" spans="1:5" ht="13.5" thickBot="1">
      <c r="A1844" s="102" t="s">
        <v>323</v>
      </c>
      <c r="B1844" s="356" t="s">
        <v>558</v>
      </c>
      <c r="C1844" s="358"/>
      <c r="D1844" s="358"/>
      <c r="E1844" s="357"/>
    </row>
    <row r="1845" spans="1:5" ht="13.5" thickBot="1">
      <c r="A1845" s="356"/>
      <c r="B1845" s="358"/>
      <c r="C1845" s="358"/>
      <c r="D1845" s="358"/>
      <c r="E1845" s="357"/>
    </row>
    <row r="1846" spans="1:5" ht="13.5" thickBot="1">
      <c r="A1846" s="57"/>
      <c r="B1846" s="356"/>
      <c r="C1846" s="357"/>
      <c r="D1846" s="58" t="s">
        <v>167</v>
      </c>
      <c r="E1846" s="59">
        <f>E1842*10%</f>
        <v>4.012</v>
      </c>
    </row>
    <row r="1847" spans="1:5" ht="13.5" thickBot="1">
      <c r="A1847" s="57"/>
      <c r="B1847" s="356"/>
      <c r="C1847" s="357"/>
      <c r="D1847" s="58" t="s">
        <v>160</v>
      </c>
      <c r="E1847" s="59">
        <v>17.37</v>
      </c>
    </row>
    <row r="1848" spans="1:5" ht="13.5" thickBot="1">
      <c r="A1848" s="54"/>
      <c r="B1848" s="356"/>
      <c r="C1848" s="357"/>
      <c r="D1848" s="89" t="s">
        <v>155</v>
      </c>
      <c r="E1848" s="132">
        <f>SUM(E1846:E1847)</f>
        <v>21.382</v>
      </c>
    </row>
    <row r="1849" spans="1:5" ht="13.5" thickBot="1">
      <c r="A1849" s="356"/>
      <c r="B1849" s="358"/>
      <c r="C1849" s="358"/>
      <c r="D1849" s="358"/>
      <c r="E1849" s="357"/>
    </row>
    <row r="1850" spans="1:5" ht="13.5" thickBot="1">
      <c r="A1850" s="57"/>
      <c r="B1850" s="356"/>
      <c r="C1850" s="357"/>
      <c r="D1850" s="60" t="s">
        <v>144</v>
      </c>
      <c r="E1850" s="61">
        <v>61.5</v>
      </c>
    </row>
    <row r="1851" spans="1:5" ht="13.5" thickBot="1">
      <c r="A1851" s="356"/>
      <c r="B1851" s="358"/>
      <c r="C1851" s="358"/>
      <c r="D1851" s="358"/>
      <c r="E1851" s="357"/>
    </row>
    <row r="1852" spans="1:5" ht="13.5" thickBot="1">
      <c r="A1852" s="4"/>
      <c r="B1852" s="354" t="s">
        <v>497</v>
      </c>
      <c r="C1852" s="355"/>
      <c r="D1852" s="119" t="s">
        <v>415</v>
      </c>
      <c r="E1852" s="67">
        <v>45.21</v>
      </c>
    </row>
    <row r="1853" spans="1:5" ht="13.5" thickBot="1">
      <c r="A1853" s="4" t="s">
        <v>153</v>
      </c>
      <c r="B1853" s="354"/>
      <c r="C1853" s="355"/>
      <c r="D1853" s="66" t="s">
        <v>154</v>
      </c>
      <c r="E1853" s="67">
        <v>3.61</v>
      </c>
    </row>
    <row r="1854" spans="1:5" ht="13.5" thickBot="1">
      <c r="A1854" s="120"/>
      <c r="B1854" s="392"/>
      <c r="C1854" s="394"/>
      <c r="D1854" s="104" t="s">
        <v>144</v>
      </c>
      <c r="E1854" s="61">
        <f>SUM(E1852:E1853)</f>
        <v>48.82</v>
      </c>
    </row>
    <row r="1855" spans="1:5" ht="13.5" thickBot="1">
      <c r="A1855" s="392"/>
      <c r="B1855" s="393"/>
      <c r="C1855" s="393"/>
      <c r="D1855" s="393"/>
      <c r="E1855" s="394"/>
    </row>
    <row r="1856" spans="1:5" ht="13.5" thickBot="1">
      <c r="A1856" s="69" t="s">
        <v>323</v>
      </c>
      <c r="B1856" s="395" t="s">
        <v>559</v>
      </c>
      <c r="C1856" s="396"/>
      <c r="D1856" s="396"/>
      <c r="E1856" s="397"/>
    </row>
    <row r="1857" spans="1:5" ht="13.5" thickBot="1">
      <c r="A1857" s="392"/>
      <c r="B1857" s="393"/>
      <c r="C1857" s="393"/>
      <c r="D1857" s="393"/>
      <c r="E1857" s="394"/>
    </row>
    <row r="1858" spans="1:5" ht="13.5" thickBot="1">
      <c r="A1858" s="4"/>
      <c r="B1858" s="354"/>
      <c r="C1858" s="355"/>
      <c r="D1858" s="66" t="s">
        <v>167</v>
      </c>
      <c r="E1858" s="67">
        <v>4.38</v>
      </c>
    </row>
    <row r="1859" spans="1:5" ht="13.5" thickBot="1">
      <c r="A1859" s="4"/>
      <c r="B1859" s="354"/>
      <c r="C1859" s="355"/>
      <c r="D1859" s="66" t="s">
        <v>160</v>
      </c>
      <c r="E1859" s="67">
        <v>17.37</v>
      </c>
    </row>
    <row r="1860" spans="1:5" ht="13.5" thickBot="1">
      <c r="A1860" s="20"/>
      <c r="B1860" s="354"/>
      <c r="C1860" s="355"/>
      <c r="D1860" s="44" t="s">
        <v>155</v>
      </c>
      <c r="E1860" s="90">
        <f>SUM(E1858:E1859)</f>
        <v>21.75</v>
      </c>
    </row>
    <row r="1861" spans="1:5" ht="13.5" thickBot="1">
      <c r="A1861" s="354"/>
      <c r="B1861" s="374"/>
      <c r="C1861" s="374"/>
      <c r="D1861" s="374"/>
      <c r="E1861" s="355"/>
    </row>
    <row r="1862" spans="1:5" ht="13.5" thickBot="1">
      <c r="A1862" s="20"/>
      <c r="B1862" s="354"/>
      <c r="C1862" s="355"/>
      <c r="D1862" s="44" t="s">
        <v>144</v>
      </c>
      <c r="E1862" s="90">
        <v>70.57</v>
      </c>
    </row>
    <row r="1863" spans="1:5" ht="13.5" thickBot="1">
      <c r="A1863" s="354"/>
      <c r="B1863" s="374"/>
      <c r="C1863" s="374"/>
      <c r="D1863" s="374"/>
      <c r="E1863" s="355"/>
    </row>
    <row r="1864" spans="1:5" ht="13.5" thickBot="1">
      <c r="A1864" s="57"/>
      <c r="B1864" s="356" t="s">
        <v>498</v>
      </c>
      <c r="C1864" s="357"/>
      <c r="D1864" s="111" t="s">
        <v>416</v>
      </c>
      <c r="E1864" s="59">
        <v>62.6</v>
      </c>
    </row>
    <row r="1865" spans="1:5" ht="13.5" thickBot="1">
      <c r="A1865" s="57" t="s">
        <v>153</v>
      </c>
      <c r="B1865" s="54"/>
      <c r="C1865" s="65"/>
      <c r="D1865" s="58" t="s">
        <v>154</v>
      </c>
      <c r="E1865" s="59">
        <v>3.61</v>
      </c>
    </row>
    <row r="1866" spans="1:5" ht="13.5" thickBot="1">
      <c r="A1866" s="89"/>
      <c r="B1866" s="390"/>
      <c r="C1866" s="391"/>
      <c r="D1866" s="121" t="s">
        <v>144</v>
      </c>
      <c r="E1866" s="61">
        <f>SUM(E1864:E1865)</f>
        <v>66.21000000000001</v>
      </c>
    </row>
    <row r="1867" spans="1:5" ht="13.5" thickBot="1">
      <c r="A1867" s="356"/>
      <c r="B1867" s="358"/>
      <c r="C1867" s="358"/>
      <c r="D1867" s="358"/>
      <c r="E1867" s="357"/>
    </row>
    <row r="1868" spans="1:5" ht="13.5" thickBot="1">
      <c r="A1868" s="102" t="s">
        <v>323</v>
      </c>
      <c r="B1868" s="356" t="s">
        <v>560</v>
      </c>
      <c r="C1868" s="358"/>
      <c r="D1868" s="358"/>
      <c r="E1868" s="357"/>
    </row>
    <row r="1869" spans="1:5" ht="13.5" thickBot="1">
      <c r="A1869" s="356"/>
      <c r="B1869" s="358"/>
      <c r="C1869" s="358"/>
      <c r="D1869" s="358"/>
      <c r="E1869" s="357"/>
    </row>
    <row r="1870" spans="1:5" ht="13.5" thickBot="1">
      <c r="A1870" s="57"/>
      <c r="B1870" s="356"/>
      <c r="C1870" s="357"/>
      <c r="D1870" s="58" t="s">
        <v>167</v>
      </c>
      <c r="E1870" s="59">
        <f>E1866*10%</f>
        <v>6.621000000000001</v>
      </c>
    </row>
    <row r="1871" spans="1:5" ht="13.5" thickBot="1">
      <c r="A1871" s="57"/>
      <c r="B1871" s="356"/>
      <c r="C1871" s="357"/>
      <c r="D1871" s="58" t="s">
        <v>160</v>
      </c>
      <c r="E1871" s="59">
        <v>17.37</v>
      </c>
    </row>
    <row r="1872" spans="1:5" ht="13.5" thickBot="1">
      <c r="A1872" s="64"/>
      <c r="B1872" s="356"/>
      <c r="C1872" s="357"/>
      <c r="D1872" s="89" t="s">
        <v>155</v>
      </c>
      <c r="E1872" s="132">
        <f>SUM(E1870:E1871)</f>
        <v>23.991000000000003</v>
      </c>
    </row>
    <row r="1873" spans="1:5" ht="13.5" thickBot="1">
      <c r="A1873" s="356"/>
      <c r="B1873" s="358"/>
      <c r="C1873" s="358"/>
      <c r="D1873" s="358"/>
      <c r="E1873" s="357"/>
    </row>
    <row r="1874" spans="1:5" ht="13.5" thickBot="1">
      <c r="A1874" s="57"/>
      <c r="B1874" s="356"/>
      <c r="C1874" s="357"/>
      <c r="D1874" s="60" t="s">
        <v>144</v>
      </c>
      <c r="E1874" s="61">
        <v>90.2</v>
      </c>
    </row>
    <row r="1875" spans="1:5" ht="13.5" thickBot="1">
      <c r="A1875" s="356"/>
      <c r="B1875" s="358"/>
      <c r="C1875" s="358"/>
      <c r="D1875" s="358"/>
      <c r="E1875" s="357"/>
    </row>
    <row r="1876" spans="1:5" ht="13.5" thickBot="1">
      <c r="A1876" s="4"/>
      <c r="B1876" s="354" t="s">
        <v>499</v>
      </c>
      <c r="C1876" s="355"/>
      <c r="D1876" s="119" t="s">
        <v>169</v>
      </c>
      <c r="E1876" s="67">
        <v>93.02</v>
      </c>
    </row>
    <row r="1877" spans="1:5" ht="13.5" thickBot="1">
      <c r="A1877" s="4" t="s">
        <v>153</v>
      </c>
      <c r="B1877" s="354"/>
      <c r="C1877" s="355"/>
      <c r="D1877" s="66" t="s">
        <v>154</v>
      </c>
      <c r="E1877" s="67">
        <v>3.61</v>
      </c>
    </row>
    <row r="1878" spans="1:5" ht="13.5" thickBot="1">
      <c r="A1878" s="30"/>
      <c r="B1878" s="354"/>
      <c r="C1878" s="355"/>
      <c r="D1878" s="13" t="s">
        <v>155</v>
      </c>
      <c r="E1878" s="61">
        <f>SUM(E1876:E1877)</f>
        <v>96.63</v>
      </c>
    </row>
    <row r="1879" spans="1:5" ht="13.5" thickBot="1">
      <c r="A1879" s="354"/>
      <c r="B1879" s="374"/>
      <c r="C1879" s="374"/>
      <c r="D1879" s="374"/>
      <c r="E1879" s="355"/>
    </row>
    <row r="1880" spans="1:5" ht="13.5" thickBot="1">
      <c r="A1880" s="70" t="s">
        <v>323</v>
      </c>
      <c r="B1880" s="354" t="s">
        <v>561</v>
      </c>
      <c r="C1880" s="374"/>
      <c r="D1880" s="374"/>
      <c r="E1880" s="355"/>
    </row>
    <row r="1881" spans="1:5" ht="13.5" thickBot="1">
      <c r="A1881" s="354"/>
      <c r="B1881" s="374"/>
      <c r="C1881" s="374"/>
      <c r="D1881" s="374"/>
      <c r="E1881" s="355"/>
    </row>
    <row r="1882" spans="1:5" ht="13.5" thickBot="1">
      <c r="A1882" s="4"/>
      <c r="B1882" s="354"/>
      <c r="C1882" s="355"/>
      <c r="D1882" s="66" t="s">
        <v>167</v>
      </c>
      <c r="E1882" s="67">
        <f>E1878*10%</f>
        <v>9.663</v>
      </c>
    </row>
    <row r="1883" spans="1:5" ht="13.5" thickBot="1">
      <c r="A1883" s="4"/>
      <c r="B1883" s="354"/>
      <c r="C1883" s="355"/>
      <c r="D1883" s="66" t="s">
        <v>160</v>
      </c>
      <c r="E1883" s="67">
        <v>17.37</v>
      </c>
    </row>
    <row r="1884" spans="1:5" ht="13.5" thickBot="1">
      <c r="A1884" s="50"/>
      <c r="B1884" s="354"/>
      <c r="C1884" s="355"/>
      <c r="D1884" s="44" t="s">
        <v>155</v>
      </c>
      <c r="E1884" s="132">
        <f>SUM(E1882:E1883)</f>
        <v>27.033</v>
      </c>
    </row>
    <row r="1885" spans="1:5" ht="13.5" thickBot="1">
      <c r="A1885" s="378"/>
      <c r="B1885" s="379"/>
      <c r="C1885" s="379"/>
      <c r="D1885" s="379"/>
      <c r="E1885" s="380"/>
    </row>
    <row r="1886" spans="1:5" ht="13.5" thickBot="1">
      <c r="A1886" s="4"/>
      <c r="B1886" s="354"/>
      <c r="C1886" s="355"/>
      <c r="D1886" s="13" t="s">
        <v>144</v>
      </c>
      <c r="E1886" s="61">
        <v>123.66</v>
      </c>
    </row>
    <row r="1887" spans="1:5" ht="13.5" thickBot="1">
      <c r="A1887" s="354"/>
      <c r="B1887" s="374"/>
      <c r="C1887" s="374"/>
      <c r="D1887" s="374"/>
      <c r="E1887" s="355"/>
    </row>
    <row r="1888" spans="1:5" ht="13.5" thickBot="1">
      <c r="A1888" s="57"/>
      <c r="B1888" s="356" t="s">
        <v>500</v>
      </c>
      <c r="C1888" s="357"/>
      <c r="D1888" s="111" t="s">
        <v>170</v>
      </c>
      <c r="E1888" s="59">
        <v>136.49</v>
      </c>
    </row>
    <row r="1889" spans="1:5" ht="13.5" thickBot="1">
      <c r="A1889" s="57" t="s">
        <v>153</v>
      </c>
      <c r="B1889" s="356"/>
      <c r="C1889" s="357"/>
      <c r="D1889" s="58" t="s">
        <v>154</v>
      </c>
      <c r="E1889" s="59">
        <v>3.61</v>
      </c>
    </row>
    <row r="1890" spans="1:5" ht="13.5" thickBot="1">
      <c r="A1890" s="117"/>
      <c r="B1890" s="356"/>
      <c r="C1890" s="357"/>
      <c r="D1890" s="60" t="s">
        <v>155</v>
      </c>
      <c r="E1890" s="61">
        <f>SUM(E1888:E1889)</f>
        <v>140.10000000000002</v>
      </c>
    </row>
    <row r="1891" spans="1:5" ht="13.5" thickBot="1">
      <c r="A1891" s="356"/>
      <c r="B1891" s="358"/>
      <c r="C1891" s="358"/>
      <c r="D1891" s="358"/>
      <c r="E1891" s="357"/>
    </row>
    <row r="1892" spans="1:5" ht="13.5" thickBot="1">
      <c r="A1892" s="78" t="s">
        <v>323</v>
      </c>
      <c r="B1892" s="356" t="s">
        <v>562</v>
      </c>
      <c r="C1892" s="358"/>
      <c r="D1892" s="358"/>
      <c r="E1892" s="357"/>
    </row>
    <row r="1893" spans="1:5" ht="13.5" thickBot="1">
      <c r="A1893" s="356"/>
      <c r="B1893" s="358"/>
      <c r="C1893" s="358"/>
      <c r="D1893" s="358"/>
      <c r="E1893" s="357"/>
    </row>
    <row r="1894" spans="1:5" ht="13.5" thickBot="1">
      <c r="A1894" s="57"/>
      <c r="B1894" s="356"/>
      <c r="C1894" s="357"/>
      <c r="D1894" s="58" t="s">
        <v>167</v>
      </c>
      <c r="E1894" s="59">
        <f>E1890*10%</f>
        <v>14.010000000000003</v>
      </c>
    </row>
    <row r="1895" spans="1:5" ht="13.5" thickBot="1">
      <c r="A1895" s="57"/>
      <c r="B1895" s="356"/>
      <c r="C1895" s="357"/>
      <c r="D1895" s="58" t="s">
        <v>160</v>
      </c>
      <c r="E1895" s="59">
        <v>17.37</v>
      </c>
    </row>
    <row r="1896" spans="1:5" ht="13.5" thickBot="1">
      <c r="A1896" s="79"/>
      <c r="B1896" s="356"/>
      <c r="C1896" s="357"/>
      <c r="D1896" s="89" t="s">
        <v>155</v>
      </c>
      <c r="E1896" s="133">
        <f>SUM(E1894:E1895)</f>
        <v>31.380000000000003</v>
      </c>
    </row>
    <row r="1897" spans="1:5" ht="13.5" thickBot="1">
      <c r="A1897" s="356"/>
      <c r="B1897" s="358"/>
      <c r="C1897" s="358"/>
      <c r="D1897" s="358"/>
      <c r="E1897" s="357"/>
    </row>
    <row r="1898" spans="1:5" ht="13.5" thickBot="1">
      <c r="A1898" s="57"/>
      <c r="B1898" s="356"/>
      <c r="C1898" s="357"/>
      <c r="D1898" s="60" t="s">
        <v>144</v>
      </c>
      <c r="E1898" s="61">
        <v>171.48</v>
      </c>
    </row>
    <row r="1899" spans="1:5" ht="13.5" thickBot="1">
      <c r="A1899" s="356"/>
      <c r="B1899" s="358"/>
      <c r="C1899" s="358"/>
      <c r="D1899" s="358"/>
      <c r="E1899" s="357"/>
    </row>
    <row r="1900" spans="1:5" ht="13.5" thickBot="1">
      <c r="A1900" s="4"/>
      <c r="B1900" s="354" t="s">
        <v>501</v>
      </c>
      <c r="C1900" s="355"/>
      <c r="D1900" s="119" t="s">
        <v>171</v>
      </c>
      <c r="E1900" s="67">
        <v>179.96</v>
      </c>
    </row>
    <row r="1901" spans="1:5" ht="13.5" thickBot="1">
      <c r="A1901" s="4" t="s">
        <v>153</v>
      </c>
      <c r="B1901" s="354"/>
      <c r="C1901" s="355"/>
      <c r="D1901" s="66" t="s">
        <v>154</v>
      </c>
      <c r="E1901" s="67">
        <v>3.61</v>
      </c>
    </row>
    <row r="1902" spans="1:5" ht="13.5" thickBot="1">
      <c r="A1902" s="30"/>
      <c r="B1902" s="354"/>
      <c r="C1902" s="355"/>
      <c r="D1902" s="13" t="s">
        <v>155</v>
      </c>
      <c r="E1902" s="61">
        <f>SUM(E1900:E1901)</f>
        <v>183.57000000000002</v>
      </c>
    </row>
    <row r="1903" spans="1:5" ht="13.5" thickBot="1">
      <c r="A1903" s="354"/>
      <c r="B1903" s="374"/>
      <c r="C1903" s="374"/>
      <c r="D1903" s="374"/>
      <c r="E1903" s="355"/>
    </row>
    <row r="1904" spans="1:5" ht="13.5" thickBot="1">
      <c r="A1904" s="70" t="s">
        <v>323</v>
      </c>
      <c r="B1904" s="354" t="s">
        <v>502</v>
      </c>
      <c r="C1904" s="374"/>
      <c r="D1904" s="374"/>
      <c r="E1904" s="355"/>
    </row>
    <row r="1905" spans="1:5" ht="13.5" thickBot="1">
      <c r="A1905" s="354"/>
      <c r="B1905" s="374"/>
      <c r="C1905" s="374"/>
      <c r="D1905" s="374"/>
      <c r="E1905" s="355"/>
    </row>
    <row r="1906" spans="1:5" ht="13.5" thickBot="1">
      <c r="A1906" s="4"/>
      <c r="B1906" s="354"/>
      <c r="C1906" s="355"/>
      <c r="D1906" s="66" t="s">
        <v>167</v>
      </c>
      <c r="E1906" s="67">
        <v>18.36</v>
      </c>
    </row>
    <row r="1907" spans="1:5" ht="13.5" thickBot="1">
      <c r="A1907" s="4"/>
      <c r="B1907" s="354"/>
      <c r="C1907" s="355"/>
      <c r="D1907" s="66" t="s">
        <v>160</v>
      </c>
      <c r="E1907" s="67">
        <v>17.37</v>
      </c>
    </row>
    <row r="1908" spans="1:5" ht="13.5" thickBot="1">
      <c r="A1908" s="50"/>
      <c r="B1908" s="354"/>
      <c r="C1908" s="355"/>
      <c r="D1908" s="44" t="s">
        <v>155</v>
      </c>
      <c r="E1908" s="132">
        <f>SUM(E1906:E1907)</f>
        <v>35.730000000000004</v>
      </c>
    </row>
    <row r="1909" spans="1:5" ht="13.5" thickBot="1">
      <c r="A1909" s="354"/>
      <c r="B1909" s="374"/>
      <c r="C1909" s="374"/>
      <c r="D1909" s="374"/>
      <c r="E1909" s="355"/>
    </row>
    <row r="1910" spans="1:5" ht="13.5" thickBot="1">
      <c r="A1910" s="4"/>
      <c r="B1910" s="354"/>
      <c r="C1910" s="355"/>
      <c r="D1910" s="13" t="s">
        <v>144</v>
      </c>
      <c r="E1910" s="61">
        <v>219.3</v>
      </c>
    </row>
    <row r="1911" spans="1:5" ht="13.5" thickBot="1">
      <c r="A1911" s="354"/>
      <c r="B1911" s="374"/>
      <c r="C1911" s="374"/>
      <c r="D1911" s="374"/>
      <c r="E1911" s="355"/>
    </row>
    <row r="1912" spans="1:5" ht="13.5" thickBot="1">
      <c r="A1912" s="57"/>
      <c r="B1912" s="356" t="s">
        <v>503</v>
      </c>
      <c r="C1912" s="357"/>
      <c r="D1912" s="111" t="s">
        <v>172</v>
      </c>
      <c r="E1912" s="59">
        <v>223.43</v>
      </c>
    </row>
    <row r="1913" spans="1:5" ht="13.5" thickBot="1">
      <c r="A1913" s="57" t="s">
        <v>153</v>
      </c>
      <c r="B1913" s="356"/>
      <c r="C1913" s="357"/>
      <c r="D1913" s="58" t="s">
        <v>154</v>
      </c>
      <c r="E1913" s="59">
        <v>3.61</v>
      </c>
    </row>
    <row r="1914" spans="1:5" ht="13.5" thickBot="1">
      <c r="A1914" s="117"/>
      <c r="B1914" s="356"/>
      <c r="C1914" s="357"/>
      <c r="D1914" s="60" t="s">
        <v>155</v>
      </c>
      <c r="E1914" s="61">
        <f>SUM(E1912:E1913)</f>
        <v>227.04000000000002</v>
      </c>
    </row>
    <row r="1915" spans="1:5" ht="13.5" thickBot="1">
      <c r="A1915" s="356"/>
      <c r="B1915" s="358"/>
      <c r="C1915" s="358"/>
      <c r="D1915" s="358"/>
      <c r="E1915" s="357"/>
    </row>
    <row r="1916" spans="1:5" ht="13.5" thickBot="1">
      <c r="A1916" s="102" t="s">
        <v>323</v>
      </c>
      <c r="B1916" s="356" t="s">
        <v>563</v>
      </c>
      <c r="C1916" s="358"/>
      <c r="D1916" s="358"/>
      <c r="E1916" s="357"/>
    </row>
    <row r="1917" spans="1:5" ht="13.5" thickBot="1">
      <c r="A1917" s="356"/>
      <c r="B1917" s="358"/>
      <c r="C1917" s="358"/>
      <c r="D1917" s="358"/>
      <c r="E1917" s="357"/>
    </row>
    <row r="1918" spans="1:5" ht="13.5" thickBot="1">
      <c r="A1918" s="57"/>
      <c r="B1918" s="356"/>
      <c r="C1918" s="357"/>
      <c r="D1918" s="58" t="s">
        <v>167</v>
      </c>
      <c r="E1918" s="59">
        <f>E1914*10%</f>
        <v>22.704000000000004</v>
      </c>
    </row>
    <row r="1919" spans="1:5" ht="13.5" thickBot="1">
      <c r="A1919" s="57"/>
      <c r="B1919" s="356"/>
      <c r="C1919" s="357"/>
      <c r="D1919" s="58" t="s">
        <v>160</v>
      </c>
      <c r="E1919" s="59">
        <v>17.37</v>
      </c>
    </row>
    <row r="1920" spans="1:5" ht="13.5" thickBot="1">
      <c r="A1920" s="79"/>
      <c r="B1920" s="356"/>
      <c r="C1920" s="357"/>
      <c r="D1920" s="89" t="s">
        <v>155</v>
      </c>
      <c r="E1920" s="132">
        <f>SUM(E1918:E1919)</f>
        <v>40.074000000000005</v>
      </c>
    </row>
    <row r="1921" spans="1:5" ht="13.5" thickBot="1">
      <c r="A1921" s="356"/>
      <c r="B1921" s="358"/>
      <c r="C1921" s="358"/>
      <c r="D1921" s="358"/>
      <c r="E1921" s="357"/>
    </row>
    <row r="1922" spans="1:5" ht="13.5" thickBot="1">
      <c r="A1922" s="57"/>
      <c r="B1922" s="356"/>
      <c r="C1922" s="357"/>
      <c r="D1922" s="60" t="s">
        <v>144</v>
      </c>
      <c r="E1922" s="61">
        <v>267.11</v>
      </c>
    </row>
    <row r="1923" spans="1:5" ht="13.5" thickBot="1">
      <c r="A1923" s="356"/>
      <c r="B1923" s="358"/>
      <c r="C1923" s="358"/>
      <c r="D1923" s="358"/>
      <c r="E1923" s="357"/>
    </row>
    <row r="1924" spans="1:5" ht="13.5" thickBot="1">
      <c r="A1924" s="4"/>
      <c r="B1924" s="354" t="s">
        <v>504</v>
      </c>
      <c r="C1924" s="355"/>
      <c r="D1924" s="119" t="s">
        <v>173</v>
      </c>
      <c r="E1924" s="67">
        <v>266.9</v>
      </c>
    </row>
    <row r="1925" spans="1:5" ht="13.5" thickBot="1">
      <c r="A1925" s="4" t="s">
        <v>153</v>
      </c>
      <c r="B1925" s="354"/>
      <c r="C1925" s="355"/>
      <c r="D1925" s="66" t="s">
        <v>154</v>
      </c>
      <c r="E1925" s="67">
        <v>3.61</v>
      </c>
    </row>
    <row r="1926" spans="1:5" ht="13.5" thickBot="1">
      <c r="A1926" s="30"/>
      <c r="B1926" s="354"/>
      <c r="C1926" s="355"/>
      <c r="D1926" s="13" t="s">
        <v>144</v>
      </c>
      <c r="E1926" s="61">
        <f>SUM(E1924:E1925)</f>
        <v>270.51</v>
      </c>
    </row>
    <row r="1927" spans="1:5" ht="13.5" thickBot="1">
      <c r="A1927" s="354"/>
      <c r="B1927" s="374"/>
      <c r="C1927" s="374"/>
      <c r="D1927" s="374"/>
      <c r="E1927" s="355"/>
    </row>
    <row r="1928" spans="1:5" ht="13.5" thickBot="1">
      <c r="A1928" s="70" t="s">
        <v>323</v>
      </c>
      <c r="B1928" s="354" t="s">
        <v>564</v>
      </c>
      <c r="C1928" s="374"/>
      <c r="D1928" s="374"/>
      <c r="E1928" s="355"/>
    </row>
    <row r="1929" spans="1:5" ht="13.5" thickBot="1">
      <c r="A1929" s="354"/>
      <c r="B1929" s="374"/>
      <c r="C1929" s="374"/>
      <c r="D1929" s="374"/>
      <c r="E1929" s="355"/>
    </row>
    <row r="1930" spans="1:5" ht="13.5" thickBot="1">
      <c r="A1930" s="4"/>
      <c r="B1930" s="354"/>
      <c r="C1930" s="355"/>
      <c r="D1930" s="66" t="s">
        <v>167</v>
      </c>
      <c r="E1930" s="67">
        <f>E1926*10%</f>
        <v>27.051000000000002</v>
      </c>
    </row>
    <row r="1931" spans="1:5" ht="13.5" thickBot="1">
      <c r="A1931" s="4"/>
      <c r="B1931" s="354"/>
      <c r="C1931" s="355"/>
      <c r="D1931" s="66" t="s">
        <v>160</v>
      </c>
      <c r="E1931" s="67">
        <v>17.37</v>
      </c>
    </row>
    <row r="1932" spans="1:5" ht="13.5" thickBot="1">
      <c r="A1932" s="50"/>
      <c r="B1932" s="354"/>
      <c r="C1932" s="355"/>
      <c r="D1932" s="44" t="s">
        <v>155</v>
      </c>
      <c r="E1932" s="133">
        <f>SUM(E1930:E1931)</f>
        <v>44.42100000000001</v>
      </c>
    </row>
    <row r="1933" spans="1:5" ht="13.5" thickBot="1">
      <c r="A1933" s="354"/>
      <c r="B1933" s="374"/>
      <c r="C1933" s="374"/>
      <c r="D1933" s="374"/>
      <c r="E1933" s="355"/>
    </row>
    <row r="1934" spans="1:5" ht="13.5" thickBot="1">
      <c r="A1934" s="4"/>
      <c r="B1934" s="354"/>
      <c r="C1934" s="355"/>
      <c r="D1934" s="13" t="s">
        <v>144</v>
      </c>
      <c r="E1934" s="61">
        <v>314.93</v>
      </c>
    </row>
    <row r="1935" spans="1:5" ht="13.5" thickBot="1">
      <c r="A1935" s="354"/>
      <c r="B1935" s="374"/>
      <c r="C1935" s="374"/>
      <c r="D1935" s="374"/>
      <c r="E1935" s="355"/>
    </row>
    <row r="1936" spans="1:5" ht="13.5" thickBot="1">
      <c r="A1936" s="57"/>
      <c r="B1936" s="356" t="s">
        <v>505</v>
      </c>
      <c r="C1936" s="357"/>
      <c r="D1936" s="111" t="s">
        <v>174</v>
      </c>
      <c r="E1936" s="59">
        <v>310.37</v>
      </c>
    </row>
    <row r="1937" spans="1:5" ht="13.5" thickBot="1">
      <c r="A1937" s="57" t="s">
        <v>153</v>
      </c>
      <c r="B1937" s="356"/>
      <c r="C1937" s="357"/>
      <c r="D1937" s="58" t="s">
        <v>154</v>
      </c>
      <c r="E1937" s="59">
        <v>3.61</v>
      </c>
    </row>
    <row r="1938" spans="1:5" ht="13.5" thickBot="1">
      <c r="A1938" s="117"/>
      <c r="B1938" s="356"/>
      <c r="C1938" s="357"/>
      <c r="D1938" s="60" t="s">
        <v>144</v>
      </c>
      <c r="E1938" s="61">
        <f>SUM(E1936:E1937)</f>
        <v>313.98</v>
      </c>
    </row>
    <row r="1939" spans="1:5" ht="13.5" thickBot="1">
      <c r="A1939" s="356"/>
      <c r="B1939" s="358"/>
      <c r="C1939" s="358"/>
      <c r="D1939" s="358"/>
      <c r="E1939" s="357"/>
    </row>
    <row r="1940" spans="1:5" ht="13.5" thickBot="1">
      <c r="A1940" s="102" t="s">
        <v>323</v>
      </c>
      <c r="B1940" s="356" t="s">
        <v>565</v>
      </c>
      <c r="C1940" s="358"/>
      <c r="D1940" s="358"/>
      <c r="E1940" s="357"/>
    </row>
    <row r="1941" spans="1:5" ht="13.5" thickBot="1">
      <c r="A1941" s="356"/>
      <c r="B1941" s="358"/>
      <c r="C1941" s="358"/>
      <c r="D1941" s="358"/>
      <c r="E1941" s="357"/>
    </row>
    <row r="1942" spans="1:5" ht="13.5" thickBot="1">
      <c r="A1942" s="57"/>
      <c r="B1942" s="356"/>
      <c r="C1942" s="357"/>
      <c r="D1942" s="58" t="s">
        <v>167</v>
      </c>
      <c r="E1942" s="59">
        <f>E1938*10%</f>
        <v>31.398000000000003</v>
      </c>
    </row>
    <row r="1943" spans="1:5" ht="13.5" thickBot="1">
      <c r="A1943" s="57"/>
      <c r="B1943" s="356"/>
      <c r="C1943" s="357"/>
      <c r="D1943" s="58" t="s">
        <v>160</v>
      </c>
      <c r="E1943" s="59">
        <v>17.37</v>
      </c>
    </row>
    <row r="1944" spans="1:5" ht="13.5" thickBot="1">
      <c r="A1944" s="79"/>
      <c r="B1944" s="356"/>
      <c r="C1944" s="357"/>
      <c r="D1944" s="89" t="s">
        <v>155</v>
      </c>
      <c r="E1944" s="133">
        <f>SUM(E1942:E1943)</f>
        <v>48.768</v>
      </c>
    </row>
    <row r="1945" spans="1:5" ht="13.5" thickBot="1">
      <c r="A1945" s="356"/>
      <c r="B1945" s="358"/>
      <c r="C1945" s="358"/>
      <c r="D1945" s="358"/>
      <c r="E1945" s="357"/>
    </row>
    <row r="1946" spans="1:5" ht="13.5" thickBot="1">
      <c r="A1946" s="57"/>
      <c r="B1946" s="356"/>
      <c r="C1946" s="357"/>
      <c r="D1946" s="60" t="s">
        <v>144</v>
      </c>
      <c r="E1946" s="61">
        <v>362.75</v>
      </c>
    </row>
    <row r="1947" spans="1:5" ht="13.5" thickBot="1">
      <c r="A1947" s="356"/>
      <c r="B1947" s="358"/>
      <c r="C1947" s="358"/>
      <c r="D1947" s="358"/>
      <c r="E1947" s="357"/>
    </row>
    <row r="1948" spans="1:5" ht="13.5" thickBot="1">
      <c r="A1948" s="4"/>
      <c r="B1948" s="354" t="s">
        <v>506</v>
      </c>
      <c r="C1948" s="355"/>
      <c r="D1948" s="119" t="s">
        <v>175</v>
      </c>
      <c r="E1948" s="67">
        <v>353.84</v>
      </c>
    </row>
    <row r="1949" spans="1:5" ht="13.5" thickBot="1">
      <c r="A1949" s="4" t="s">
        <v>153</v>
      </c>
      <c r="B1949" s="354"/>
      <c r="C1949" s="355"/>
      <c r="D1949" s="66" t="s">
        <v>154</v>
      </c>
      <c r="E1949" s="67">
        <v>3.61</v>
      </c>
    </row>
    <row r="1950" spans="1:5" ht="13.5" thickBot="1">
      <c r="A1950" s="44"/>
      <c r="B1950" s="354"/>
      <c r="C1950" s="355"/>
      <c r="D1950" s="40" t="s">
        <v>144</v>
      </c>
      <c r="E1950" s="61">
        <f>SUM(E1948:E1949)</f>
        <v>357.45</v>
      </c>
    </row>
    <row r="1951" spans="1:5" ht="13.5" thickBot="1">
      <c r="A1951" s="354"/>
      <c r="B1951" s="374"/>
      <c r="C1951" s="374"/>
      <c r="D1951" s="374"/>
      <c r="E1951" s="355"/>
    </row>
    <row r="1952" spans="1:5" ht="13.5" thickBot="1">
      <c r="A1952" s="70" t="s">
        <v>323</v>
      </c>
      <c r="B1952" s="354" t="s">
        <v>566</v>
      </c>
      <c r="C1952" s="374"/>
      <c r="D1952" s="374"/>
      <c r="E1952" s="355"/>
    </row>
    <row r="1953" spans="1:5" ht="13.5" thickBot="1">
      <c r="A1953" s="354"/>
      <c r="B1953" s="374"/>
      <c r="C1953" s="374"/>
      <c r="D1953" s="374"/>
      <c r="E1953" s="355"/>
    </row>
    <row r="1954" spans="1:5" ht="13.5" thickBot="1">
      <c r="A1954" s="4"/>
      <c r="B1954" s="354"/>
      <c r="C1954" s="355"/>
      <c r="D1954" s="66" t="s">
        <v>167</v>
      </c>
      <c r="E1954" s="67">
        <f>E1950*10%</f>
        <v>35.745</v>
      </c>
    </row>
    <row r="1955" spans="1:5" ht="13.5" thickBot="1">
      <c r="A1955" s="4"/>
      <c r="B1955" s="354"/>
      <c r="C1955" s="355"/>
      <c r="D1955" s="66" t="s">
        <v>160</v>
      </c>
      <c r="E1955" s="67">
        <v>17.37</v>
      </c>
    </row>
    <row r="1956" spans="1:5" ht="13.5" thickBot="1">
      <c r="A1956" s="50"/>
      <c r="B1956" s="354"/>
      <c r="C1956" s="355"/>
      <c r="D1956" s="44" t="s">
        <v>155</v>
      </c>
      <c r="E1956" s="133">
        <f>SUM(E1954:E1955)</f>
        <v>53.114999999999995</v>
      </c>
    </row>
    <row r="1957" spans="1:5" ht="13.5" thickBot="1">
      <c r="A1957" s="354"/>
      <c r="B1957" s="374"/>
      <c r="C1957" s="374"/>
      <c r="D1957" s="374"/>
      <c r="E1957" s="355"/>
    </row>
    <row r="1958" spans="1:5" ht="13.5" thickBot="1">
      <c r="A1958" s="4"/>
      <c r="B1958" s="354"/>
      <c r="C1958" s="355"/>
      <c r="D1958" s="13" t="s">
        <v>144</v>
      </c>
      <c r="E1958" s="61">
        <v>410.57</v>
      </c>
    </row>
    <row r="1959" spans="1:5" ht="13.5" thickBot="1">
      <c r="A1959" s="354"/>
      <c r="B1959" s="374"/>
      <c r="C1959" s="374"/>
      <c r="D1959" s="374"/>
      <c r="E1959" s="355"/>
    </row>
    <row r="1960" spans="1:5" ht="13.5" thickBot="1">
      <c r="A1960" s="57"/>
      <c r="B1960" s="356" t="s">
        <v>507</v>
      </c>
      <c r="C1960" s="357"/>
      <c r="D1960" s="111" t="s">
        <v>176</v>
      </c>
      <c r="E1960" s="59">
        <v>397.31</v>
      </c>
    </row>
    <row r="1961" spans="1:5" ht="13.5" thickBot="1">
      <c r="A1961" s="57" t="s">
        <v>153</v>
      </c>
      <c r="B1961" s="356"/>
      <c r="C1961" s="357"/>
      <c r="D1961" s="58" t="s">
        <v>154</v>
      </c>
      <c r="E1961" s="59">
        <v>3.61</v>
      </c>
    </row>
    <row r="1962" spans="1:5" ht="13.5" thickBot="1">
      <c r="A1962" s="117"/>
      <c r="B1962" s="356"/>
      <c r="C1962" s="357"/>
      <c r="D1962" s="60" t="s">
        <v>144</v>
      </c>
      <c r="E1962" s="61">
        <f>SUM(E1960:E1961)</f>
        <v>400.92</v>
      </c>
    </row>
    <row r="1963" spans="1:5" ht="13.5" thickBot="1">
      <c r="A1963" s="356"/>
      <c r="B1963" s="358"/>
      <c r="C1963" s="358"/>
      <c r="D1963" s="358"/>
      <c r="E1963" s="357"/>
    </row>
    <row r="1964" spans="1:5" ht="13.5" thickBot="1">
      <c r="A1964" s="102" t="s">
        <v>323</v>
      </c>
      <c r="B1964" s="356" t="s">
        <v>567</v>
      </c>
      <c r="C1964" s="358"/>
      <c r="D1964" s="358"/>
      <c r="E1964" s="357"/>
    </row>
    <row r="1965" spans="1:5" ht="13.5" thickBot="1">
      <c r="A1965" s="356"/>
      <c r="B1965" s="358"/>
      <c r="C1965" s="358"/>
      <c r="D1965" s="358"/>
      <c r="E1965" s="357"/>
    </row>
    <row r="1966" spans="1:5" ht="13.5" thickBot="1">
      <c r="A1966" s="57"/>
      <c r="B1966" s="356"/>
      <c r="C1966" s="357"/>
      <c r="D1966" s="58" t="s">
        <v>167</v>
      </c>
      <c r="E1966" s="59">
        <v>40.09</v>
      </c>
    </row>
    <row r="1967" spans="1:5" ht="13.5" thickBot="1">
      <c r="A1967" s="57"/>
      <c r="B1967" s="356"/>
      <c r="C1967" s="357"/>
      <c r="D1967" s="58" t="s">
        <v>160</v>
      </c>
      <c r="E1967" s="59">
        <v>17.37</v>
      </c>
    </row>
    <row r="1968" spans="1:5" ht="13.5" thickBot="1">
      <c r="A1968" s="79"/>
      <c r="B1968" s="356"/>
      <c r="C1968" s="357"/>
      <c r="D1968" s="89" t="s">
        <v>155</v>
      </c>
      <c r="E1968" s="132">
        <f>SUM(E1966:E1967)</f>
        <v>57.46000000000001</v>
      </c>
    </row>
    <row r="1969" spans="1:5" ht="13.5" thickBot="1">
      <c r="A1969" s="356"/>
      <c r="B1969" s="358"/>
      <c r="C1969" s="358"/>
      <c r="D1969" s="358"/>
      <c r="E1969" s="357"/>
    </row>
    <row r="1970" spans="1:5" ht="13.5" thickBot="1">
      <c r="A1970" s="57"/>
      <c r="B1970" s="356"/>
      <c r="C1970" s="357"/>
      <c r="D1970" s="60" t="s">
        <v>144</v>
      </c>
      <c r="E1970" s="61">
        <v>458.38</v>
      </c>
    </row>
    <row r="1971" spans="1:5" ht="13.5" thickBot="1">
      <c r="A1971" s="356"/>
      <c r="B1971" s="358"/>
      <c r="C1971" s="358"/>
      <c r="D1971" s="358"/>
      <c r="E1971" s="357"/>
    </row>
    <row r="1972" spans="1:5" ht="13.5" thickBot="1">
      <c r="A1972" s="4"/>
      <c r="B1972" s="354" t="s">
        <v>508</v>
      </c>
      <c r="C1972" s="355"/>
      <c r="D1972" s="119" t="s">
        <v>177</v>
      </c>
      <c r="E1972" s="67">
        <v>440.78</v>
      </c>
    </row>
    <row r="1973" spans="1:5" ht="13.5" thickBot="1">
      <c r="A1973" s="4" t="s">
        <v>153</v>
      </c>
      <c r="B1973" s="354"/>
      <c r="C1973" s="355"/>
      <c r="D1973" s="66" t="s">
        <v>154</v>
      </c>
      <c r="E1973" s="67">
        <v>3.61</v>
      </c>
    </row>
    <row r="1974" spans="1:5" ht="13.5" thickBot="1">
      <c r="A1974" s="30"/>
      <c r="B1974" s="354"/>
      <c r="C1974" s="355"/>
      <c r="D1974" s="13" t="s">
        <v>144</v>
      </c>
      <c r="E1974" s="61">
        <f>SUM(E1972:E1973)</f>
        <v>444.39</v>
      </c>
    </row>
    <row r="1975" spans="1:5" ht="13.5" thickBot="1">
      <c r="A1975" s="354"/>
      <c r="B1975" s="374"/>
      <c r="C1975" s="374"/>
      <c r="D1975" s="374"/>
      <c r="E1975" s="355"/>
    </row>
    <row r="1976" spans="1:5" ht="13.5" thickBot="1">
      <c r="A1976" s="70" t="s">
        <v>323</v>
      </c>
      <c r="B1976" s="354"/>
      <c r="C1976" s="374"/>
      <c r="D1976" s="374"/>
      <c r="E1976" s="355"/>
    </row>
    <row r="1977" spans="1:5" ht="13.5" thickBot="1">
      <c r="A1977" s="354"/>
      <c r="B1977" s="374"/>
      <c r="C1977" s="374"/>
      <c r="D1977" s="374"/>
      <c r="E1977" s="355"/>
    </row>
    <row r="1978" spans="1:5" ht="13.5" thickBot="1">
      <c r="A1978" s="4"/>
      <c r="B1978" s="354"/>
      <c r="C1978" s="355"/>
      <c r="D1978" s="66" t="s">
        <v>167</v>
      </c>
      <c r="E1978" s="67">
        <f>E1974*10%</f>
        <v>44.439</v>
      </c>
    </row>
    <row r="1979" spans="1:5" ht="13.5" thickBot="1">
      <c r="A1979" s="4"/>
      <c r="B1979" s="354"/>
      <c r="C1979" s="355"/>
      <c r="D1979" s="66" t="s">
        <v>160</v>
      </c>
      <c r="E1979" s="67">
        <v>17.37</v>
      </c>
    </row>
    <row r="1980" spans="1:5" ht="13.5" thickBot="1">
      <c r="A1980" s="50"/>
      <c r="B1980" s="354"/>
      <c r="C1980" s="355"/>
      <c r="D1980" s="40" t="s">
        <v>155</v>
      </c>
      <c r="E1980" s="132">
        <f>SUM(E1978:E1979)</f>
        <v>61.809</v>
      </c>
    </row>
    <row r="1981" spans="1:5" ht="13.5" thickBot="1">
      <c r="A1981" s="354"/>
      <c r="B1981" s="374"/>
      <c r="C1981" s="374"/>
      <c r="D1981" s="374"/>
      <c r="E1981" s="355"/>
    </row>
    <row r="1982" spans="1:5" ht="13.5" thickBot="1">
      <c r="A1982" s="4"/>
      <c r="B1982" s="354"/>
      <c r="C1982" s="355"/>
      <c r="D1982" s="13" t="s">
        <v>144</v>
      </c>
      <c r="E1982" s="61">
        <v>506.2</v>
      </c>
    </row>
    <row r="1983" spans="1:5" ht="13.5" thickBot="1">
      <c r="A1983" s="354"/>
      <c r="B1983" s="374"/>
      <c r="C1983" s="374"/>
      <c r="D1983" s="374"/>
      <c r="E1983" s="355"/>
    </row>
    <row r="1984" spans="1:5" ht="13.5" thickBot="1">
      <c r="A1984" s="57"/>
      <c r="B1984" s="356" t="s">
        <v>509</v>
      </c>
      <c r="C1984" s="357"/>
      <c r="D1984" s="111" t="s">
        <v>178</v>
      </c>
      <c r="E1984" s="59">
        <v>484.25</v>
      </c>
    </row>
    <row r="1985" spans="1:5" ht="13.5" thickBot="1">
      <c r="A1985" s="57" t="s">
        <v>153</v>
      </c>
      <c r="B1985" s="356"/>
      <c r="C1985" s="357"/>
      <c r="D1985" s="58" t="s">
        <v>154</v>
      </c>
      <c r="E1985" s="59">
        <v>3.61</v>
      </c>
    </row>
    <row r="1986" spans="1:5" ht="13.5" thickBot="1">
      <c r="A1986" s="117"/>
      <c r="B1986" s="356"/>
      <c r="C1986" s="357"/>
      <c r="D1986" s="60" t="s">
        <v>155</v>
      </c>
      <c r="E1986" s="61">
        <f>SUM(E1984:E1985)</f>
        <v>487.86</v>
      </c>
    </row>
    <row r="1987" spans="1:5" ht="13.5" thickBot="1">
      <c r="A1987" s="356"/>
      <c r="B1987" s="358"/>
      <c r="C1987" s="358"/>
      <c r="D1987" s="358"/>
      <c r="E1987" s="357"/>
    </row>
    <row r="1988" spans="1:5" ht="13.5" thickBot="1">
      <c r="A1988" s="102" t="s">
        <v>323</v>
      </c>
      <c r="B1988" s="356" t="s">
        <v>568</v>
      </c>
      <c r="C1988" s="358"/>
      <c r="D1988" s="358"/>
      <c r="E1988" s="357"/>
    </row>
    <row r="1989" spans="1:5" ht="13.5" thickBot="1">
      <c r="A1989" s="356"/>
      <c r="B1989" s="358"/>
      <c r="C1989" s="358"/>
      <c r="D1989" s="358"/>
      <c r="E1989" s="357"/>
    </row>
    <row r="1990" spans="1:5" ht="13.5" thickBot="1">
      <c r="A1990" s="57"/>
      <c r="B1990" s="356"/>
      <c r="C1990" s="357"/>
      <c r="D1990" s="58" t="s">
        <v>167</v>
      </c>
      <c r="E1990" s="59">
        <f>E1986*10%</f>
        <v>48.786</v>
      </c>
    </row>
    <row r="1991" spans="1:5" ht="13.5" thickBot="1">
      <c r="A1991" s="57"/>
      <c r="B1991" s="356"/>
      <c r="C1991" s="357"/>
      <c r="D1991" s="58" t="s">
        <v>160</v>
      </c>
      <c r="E1991" s="59">
        <v>17.37</v>
      </c>
    </row>
    <row r="1992" spans="1:5" ht="13.5" thickBot="1">
      <c r="A1992" s="102"/>
      <c r="B1992" s="387"/>
      <c r="C1992" s="389"/>
      <c r="D1992" s="89" t="s">
        <v>155</v>
      </c>
      <c r="E1992" s="134">
        <f>SUM(E1990:E1991)</f>
        <v>66.156</v>
      </c>
    </row>
    <row r="1993" spans="1:5" ht="13.5" thickBot="1">
      <c r="A1993" s="356"/>
      <c r="B1993" s="358"/>
      <c r="C1993" s="358"/>
      <c r="D1993" s="358"/>
      <c r="E1993" s="357"/>
    </row>
    <row r="1994" spans="1:5" ht="13.5" thickBot="1">
      <c r="A1994" s="57"/>
      <c r="B1994" s="356"/>
      <c r="C1994" s="357"/>
      <c r="D1994" s="60" t="s">
        <v>144</v>
      </c>
      <c r="E1994" s="61">
        <v>554.02</v>
      </c>
    </row>
    <row r="1995" spans="1:5" ht="13.5" thickBot="1">
      <c r="A1995" s="356"/>
      <c r="B1995" s="358"/>
      <c r="C1995" s="358"/>
      <c r="D1995" s="358"/>
      <c r="E1995" s="357"/>
    </row>
    <row r="1996" spans="1:5" ht="13.5" thickBot="1">
      <c r="A1996" s="4"/>
      <c r="B1996" s="354" t="s">
        <v>510</v>
      </c>
      <c r="C1996" s="355"/>
      <c r="D1996" s="119" t="s">
        <v>179</v>
      </c>
      <c r="E1996" s="67">
        <v>527.71</v>
      </c>
    </row>
    <row r="1997" spans="1:5" ht="13.5" thickBot="1">
      <c r="A1997" s="4" t="s">
        <v>153</v>
      </c>
      <c r="B1997" s="354"/>
      <c r="C1997" s="355"/>
      <c r="D1997" s="66" t="s">
        <v>154</v>
      </c>
      <c r="E1997" s="67">
        <v>3.61</v>
      </c>
    </row>
    <row r="1998" spans="1:5" ht="13.5" thickBot="1">
      <c r="A1998" s="30"/>
      <c r="B1998" s="354"/>
      <c r="C1998" s="355"/>
      <c r="D1998" s="13" t="s">
        <v>155</v>
      </c>
      <c r="E1998" s="61">
        <f>SUM(E1996:E1997)</f>
        <v>531.32</v>
      </c>
    </row>
    <row r="1999" spans="1:5" ht="13.5" thickBot="1">
      <c r="A1999" s="354"/>
      <c r="B1999" s="374"/>
      <c r="C1999" s="374"/>
      <c r="D1999" s="374"/>
      <c r="E1999" s="355"/>
    </row>
    <row r="2000" spans="1:5" ht="13.5" thickBot="1">
      <c r="A2000" s="70" t="s">
        <v>323</v>
      </c>
      <c r="B2000" s="354" t="s">
        <v>569</v>
      </c>
      <c r="C2000" s="374"/>
      <c r="D2000" s="374"/>
      <c r="E2000" s="355"/>
    </row>
    <row r="2001" spans="1:5" ht="13.5" thickBot="1">
      <c r="A2001" s="354"/>
      <c r="B2001" s="374"/>
      <c r="C2001" s="374"/>
      <c r="D2001" s="374"/>
      <c r="E2001" s="355"/>
    </row>
    <row r="2002" spans="1:5" ht="13.5" thickBot="1">
      <c r="A2002" s="4"/>
      <c r="B2002" s="354"/>
      <c r="C2002" s="355"/>
      <c r="D2002" s="66" t="s">
        <v>167</v>
      </c>
      <c r="E2002" s="67">
        <f>E1998*10%</f>
        <v>53.132000000000005</v>
      </c>
    </row>
    <row r="2003" spans="1:5" ht="13.5" thickBot="1">
      <c r="A2003" s="4"/>
      <c r="B2003" s="354"/>
      <c r="C2003" s="355"/>
      <c r="D2003" s="66" t="s">
        <v>160</v>
      </c>
      <c r="E2003" s="67">
        <v>17.37</v>
      </c>
    </row>
    <row r="2004" spans="1:5" ht="13.5" thickBot="1">
      <c r="A2004" s="50"/>
      <c r="B2004" s="354"/>
      <c r="C2004" s="355"/>
      <c r="D2004" s="50" t="s">
        <v>155</v>
      </c>
      <c r="E2004" s="135">
        <f>SUM(E2002:E2003)</f>
        <v>70.50200000000001</v>
      </c>
    </row>
    <row r="2005" spans="1:5" ht="13.5" thickBot="1">
      <c r="A2005" s="378"/>
      <c r="B2005" s="379"/>
      <c r="C2005" s="379"/>
      <c r="D2005" s="379"/>
      <c r="E2005" s="380"/>
    </row>
    <row r="2006" spans="1:5" ht="13.5" thickBot="1">
      <c r="A2006" s="4"/>
      <c r="B2006" s="354"/>
      <c r="C2006" s="355"/>
      <c r="D2006" s="13" t="s">
        <v>144</v>
      </c>
      <c r="E2006" s="61">
        <f>E1998+E2002+E2003</f>
        <v>601.822</v>
      </c>
    </row>
    <row r="2007" spans="1:5" ht="13.5" thickBot="1">
      <c r="A2007" s="354"/>
      <c r="B2007" s="374"/>
      <c r="C2007" s="374"/>
      <c r="D2007" s="374"/>
      <c r="E2007" s="355"/>
    </row>
    <row r="2008" spans="1:5" ht="13.5" thickBot="1">
      <c r="A2008" s="57"/>
      <c r="B2008" s="356" t="s">
        <v>511</v>
      </c>
      <c r="C2008" s="357"/>
      <c r="D2008" s="111" t="s">
        <v>180</v>
      </c>
      <c r="E2008" s="59">
        <v>571.18</v>
      </c>
    </row>
    <row r="2009" spans="1:5" ht="13.5" thickBot="1">
      <c r="A2009" s="57" t="s">
        <v>153</v>
      </c>
      <c r="B2009" s="356"/>
      <c r="C2009" s="357"/>
      <c r="D2009" s="58" t="s">
        <v>154</v>
      </c>
      <c r="E2009" s="59">
        <v>3.61</v>
      </c>
    </row>
    <row r="2010" spans="1:5" ht="13.5" thickBot="1">
      <c r="A2010" s="117"/>
      <c r="B2010" s="356"/>
      <c r="C2010" s="357"/>
      <c r="D2010" s="60" t="s">
        <v>155</v>
      </c>
      <c r="E2010" s="61">
        <f>SUM(E2008:E2009)</f>
        <v>574.79</v>
      </c>
    </row>
    <row r="2011" spans="1:5" ht="13.5" thickBot="1">
      <c r="A2011" s="356"/>
      <c r="B2011" s="358"/>
      <c r="C2011" s="358"/>
      <c r="D2011" s="358"/>
      <c r="E2011" s="357"/>
    </row>
    <row r="2012" spans="1:5" ht="13.5" thickBot="1">
      <c r="A2012" s="102" t="s">
        <v>323</v>
      </c>
      <c r="B2012" s="356" t="s">
        <v>570</v>
      </c>
      <c r="C2012" s="358"/>
      <c r="D2012" s="358"/>
      <c r="E2012" s="357"/>
    </row>
    <row r="2013" spans="1:5" ht="13.5" thickBot="1">
      <c r="A2013" s="356"/>
      <c r="B2013" s="358"/>
      <c r="C2013" s="358"/>
      <c r="D2013" s="358"/>
      <c r="E2013" s="357"/>
    </row>
    <row r="2014" spans="1:5" ht="13.5" thickBot="1">
      <c r="A2014" s="57"/>
      <c r="B2014" s="356"/>
      <c r="C2014" s="357"/>
      <c r="D2014" s="58" t="s">
        <v>167</v>
      </c>
      <c r="E2014" s="59">
        <f>E2010*10%</f>
        <v>57.479</v>
      </c>
    </row>
    <row r="2015" spans="1:5" ht="13.5" thickBot="1">
      <c r="A2015" s="57"/>
      <c r="B2015" s="356"/>
      <c r="C2015" s="357"/>
      <c r="D2015" s="58" t="s">
        <v>160</v>
      </c>
      <c r="E2015" s="59">
        <v>17.37</v>
      </c>
    </row>
    <row r="2016" spans="1:5" ht="13.5" thickBot="1">
      <c r="A2016" s="79"/>
      <c r="B2016" s="356"/>
      <c r="C2016" s="357"/>
      <c r="D2016" s="89" t="s">
        <v>155</v>
      </c>
      <c r="E2016" s="132">
        <f>SUM(E2014:E2015)</f>
        <v>74.849</v>
      </c>
    </row>
    <row r="2017" spans="1:5" ht="13.5" thickBot="1">
      <c r="A2017" s="356"/>
      <c r="B2017" s="358"/>
      <c r="C2017" s="358"/>
      <c r="D2017" s="358"/>
      <c r="E2017" s="357"/>
    </row>
    <row r="2018" spans="1:5" ht="13.5" thickBot="1">
      <c r="A2018" s="57"/>
      <c r="B2018" s="356"/>
      <c r="C2018" s="357"/>
      <c r="D2018" s="60" t="s">
        <v>144</v>
      </c>
      <c r="E2018" s="61">
        <v>649.64</v>
      </c>
    </row>
    <row r="2019" spans="1:5" ht="13.5" thickBot="1">
      <c r="A2019" s="356"/>
      <c r="B2019" s="358"/>
      <c r="C2019" s="358"/>
      <c r="D2019" s="358"/>
      <c r="E2019" s="357"/>
    </row>
    <row r="2020" spans="1:5" ht="13.5" thickBot="1">
      <c r="A2020" s="4"/>
      <c r="B2020" s="354" t="s">
        <v>512</v>
      </c>
      <c r="C2020" s="355"/>
      <c r="D2020" s="119" t="s">
        <v>181</v>
      </c>
      <c r="E2020" s="67">
        <v>614.65</v>
      </c>
    </row>
    <row r="2021" spans="1:5" ht="13.5" thickBot="1">
      <c r="A2021" s="4" t="s">
        <v>153</v>
      </c>
      <c r="B2021" s="354"/>
      <c r="C2021" s="355"/>
      <c r="D2021" s="66" t="s">
        <v>154</v>
      </c>
      <c r="E2021" s="67">
        <v>3.61</v>
      </c>
    </row>
    <row r="2022" spans="1:5" ht="13.5" thickBot="1">
      <c r="A2022" s="30"/>
      <c r="B2022" s="354"/>
      <c r="C2022" s="355"/>
      <c r="D2022" s="89" t="s">
        <v>155</v>
      </c>
      <c r="E2022" s="61">
        <f>SUM(E2020:E2021)</f>
        <v>618.26</v>
      </c>
    </row>
    <row r="2023" spans="1:5" ht="13.5" thickBot="1">
      <c r="A2023" s="354"/>
      <c r="B2023" s="374"/>
      <c r="C2023" s="374"/>
      <c r="D2023" s="374"/>
      <c r="E2023" s="355"/>
    </row>
    <row r="2024" spans="1:5" ht="13.5" thickBot="1">
      <c r="A2024" s="70" t="s">
        <v>323</v>
      </c>
      <c r="B2024" s="354" t="s">
        <v>571</v>
      </c>
      <c r="C2024" s="374"/>
      <c r="D2024" s="374"/>
      <c r="E2024" s="355"/>
    </row>
    <row r="2025" spans="1:5" ht="13.5" thickBot="1">
      <c r="A2025" s="354"/>
      <c r="B2025" s="374"/>
      <c r="C2025" s="374"/>
      <c r="D2025" s="374"/>
      <c r="E2025" s="355"/>
    </row>
    <row r="2026" spans="1:5" ht="13.5" thickBot="1">
      <c r="A2026" s="4"/>
      <c r="B2026" s="354"/>
      <c r="C2026" s="355"/>
      <c r="D2026" s="66" t="s">
        <v>167</v>
      </c>
      <c r="E2026" s="67">
        <f>E2022*10%</f>
        <v>61.826</v>
      </c>
    </row>
    <row r="2027" spans="1:5" ht="13.5" thickBot="1">
      <c r="A2027" s="4"/>
      <c r="B2027" s="354"/>
      <c r="C2027" s="355"/>
      <c r="D2027" s="66" t="s">
        <v>160</v>
      </c>
      <c r="E2027" s="67">
        <v>17.37</v>
      </c>
    </row>
    <row r="2028" spans="1:5" ht="13.5" thickBot="1">
      <c r="A2028" s="50"/>
      <c r="B2028" s="354"/>
      <c r="C2028" s="355"/>
      <c r="D2028" s="44" t="s">
        <v>155</v>
      </c>
      <c r="E2028" s="132">
        <f>SUM(E2026:E2027)</f>
        <v>79.196</v>
      </c>
    </row>
    <row r="2029" spans="1:5" ht="13.5" thickBot="1">
      <c r="A2029" s="354"/>
      <c r="B2029" s="374"/>
      <c r="C2029" s="374"/>
      <c r="D2029" s="374"/>
      <c r="E2029" s="355"/>
    </row>
    <row r="2030" spans="1:5" ht="13.5" thickBot="1">
      <c r="A2030" s="4"/>
      <c r="B2030" s="354"/>
      <c r="C2030" s="355"/>
      <c r="D2030" s="13" t="s">
        <v>144</v>
      </c>
      <c r="E2030" s="61">
        <v>697.46</v>
      </c>
    </row>
    <row r="2031" spans="1:5" ht="13.5" thickBot="1">
      <c r="A2031" s="354"/>
      <c r="B2031" s="374"/>
      <c r="C2031" s="374"/>
      <c r="D2031" s="374"/>
      <c r="E2031" s="355"/>
    </row>
    <row r="2032" spans="1:5" ht="13.5" thickBot="1">
      <c r="A2032" s="57"/>
      <c r="B2032" s="356" t="s">
        <v>513</v>
      </c>
      <c r="C2032" s="357"/>
      <c r="D2032" s="111" t="s">
        <v>182</v>
      </c>
      <c r="E2032" s="59">
        <v>658.12</v>
      </c>
    </row>
    <row r="2033" spans="1:5" ht="13.5" thickBot="1">
      <c r="A2033" s="57" t="s">
        <v>153</v>
      </c>
      <c r="B2033" s="356"/>
      <c r="C2033" s="357"/>
      <c r="D2033" s="58" t="s">
        <v>154</v>
      </c>
      <c r="E2033" s="59">
        <v>3.61</v>
      </c>
    </row>
    <row r="2034" spans="1:5" ht="13.5" thickBot="1">
      <c r="A2034" s="117"/>
      <c r="B2034" s="356"/>
      <c r="C2034" s="357"/>
      <c r="D2034" s="60" t="s">
        <v>155</v>
      </c>
      <c r="E2034" s="61">
        <f>SUM(E2032:E2033)</f>
        <v>661.73</v>
      </c>
    </row>
    <row r="2035" spans="1:5" ht="13.5" thickBot="1">
      <c r="A2035" s="356"/>
      <c r="B2035" s="358"/>
      <c r="C2035" s="358"/>
      <c r="D2035" s="358"/>
      <c r="E2035" s="357"/>
    </row>
    <row r="2036" spans="1:5" ht="13.5" thickBot="1">
      <c r="A2036" s="102" t="s">
        <v>323</v>
      </c>
      <c r="B2036" s="356" t="s">
        <v>572</v>
      </c>
      <c r="C2036" s="358"/>
      <c r="D2036" s="358"/>
      <c r="E2036" s="357"/>
    </row>
    <row r="2037" spans="1:5" ht="13.5" thickBot="1">
      <c r="A2037" s="356"/>
      <c r="B2037" s="358"/>
      <c r="C2037" s="358"/>
      <c r="D2037" s="358"/>
      <c r="E2037" s="357"/>
    </row>
    <row r="2038" spans="1:5" ht="13.5" thickBot="1">
      <c r="A2038" s="57"/>
      <c r="B2038" s="356"/>
      <c r="C2038" s="357"/>
      <c r="D2038" s="58" t="s">
        <v>167</v>
      </c>
      <c r="E2038" s="59">
        <f>E2034*10%</f>
        <v>66.173</v>
      </c>
    </row>
    <row r="2039" spans="1:5" ht="13.5" thickBot="1">
      <c r="A2039" s="57"/>
      <c r="B2039" s="356"/>
      <c r="C2039" s="357"/>
      <c r="D2039" s="58" t="s">
        <v>160</v>
      </c>
      <c r="E2039" s="59">
        <v>17.37</v>
      </c>
    </row>
    <row r="2040" spans="1:5" ht="13.5" thickBot="1">
      <c r="A2040" s="79"/>
      <c r="B2040" s="356"/>
      <c r="C2040" s="357"/>
      <c r="D2040" s="89" t="s">
        <v>155</v>
      </c>
      <c r="E2040" s="132">
        <f>SUM(E2038:E2039)</f>
        <v>83.543</v>
      </c>
    </row>
    <row r="2041" spans="1:5" ht="13.5" thickBot="1">
      <c r="A2041" s="356"/>
      <c r="B2041" s="358"/>
      <c r="C2041" s="358"/>
      <c r="D2041" s="358"/>
      <c r="E2041" s="357"/>
    </row>
    <row r="2042" spans="1:5" ht="13.5" thickBot="1">
      <c r="A2042" s="57"/>
      <c r="B2042" s="356"/>
      <c r="C2042" s="357"/>
      <c r="D2042" s="60" t="s">
        <v>144</v>
      </c>
      <c r="E2042" s="61">
        <v>745.27</v>
      </c>
    </row>
    <row r="2043" spans="1:5" ht="13.5" thickBot="1">
      <c r="A2043" s="356"/>
      <c r="B2043" s="358"/>
      <c r="C2043" s="358"/>
      <c r="D2043" s="358"/>
      <c r="E2043" s="357"/>
    </row>
    <row r="2044" spans="1:5" ht="13.5" thickBot="1">
      <c r="A2044" s="4"/>
      <c r="B2044" s="354" t="s">
        <v>514</v>
      </c>
      <c r="C2044" s="355"/>
      <c r="D2044" s="119" t="s">
        <v>183</v>
      </c>
      <c r="E2044" s="67">
        <v>701.59</v>
      </c>
    </row>
    <row r="2045" spans="1:5" ht="13.5" thickBot="1">
      <c r="A2045" s="4" t="s">
        <v>153</v>
      </c>
      <c r="B2045" s="354"/>
      <c r="C2045" s="355"/>
      <c r="D2045" s="66" t="s">
        <v>154</v>
      </c>
      <c r="E2045" s="67">
        <v>3.61</v>
      </c>
    </row>
    <row r="2046" spans="1:5" ht="13.5" thickBot="1">
      <c r="A2046" s="30"/>
      <c r="B2046" s="354"/>
      <c r="C2046" s="355"/>
      <c r="D2046" s="13" t="s">
        <v>155</v>
      </c>
      <c r="E2046" s="61">
        <f>SUM(E2044:E2045)</f>
        <v>705.2</v>
      </c>
    </row>
    <row r="2047" spans="1:5" ht="13.5" thickBot="1">
      <c r="A2047" s="354"/>
      <c r="B2047" s="374"/>
      <c r="C2047" s="374"/>
      <c r="D2047" s="374"/>
      <c r="E2047" s="355"/>
    </row>
    <row r="2048" spans="1:5" ht="13.5" thickBot="1">
      <c r="A2048" s="70" t="s">
        <v>323</v>
      </c>
      <c r="B2048" s="354" t="s">
        <v>573</v>
      </c>
      <c r="C2048" s="374"/>
      <c r="D2048" s="374"/>
      <c r="E2048" s="355"/>
    </row>
    <row r="2049" spans="1:5" ht="13.5" thickBot="1">
      <c r="A2049" s="354"/>
      <c r="B2049" s="374"/>
      <c r="C2049" s="374"/>
      <c r="D2049" s="374"/>
      <c r="E2049" s="355"/>
    </row>
    <row r="2050" spans="1:5" ht="13.5" thickBot="1">
      <c r="A2050" s="4"/>
      <c r="B2050" s="354"/>
      <c r="C2050" s="355"/>
      <c r="D2050" s="66" t="s">
        <v>167</v>
      </c>
      <c r="E2050" s="67">
        <f>E2046*10%</f>
        <v>70.52000000000001</v>
      </c>
    </row>
    <row r="2051" spans="1:5" ht="13.5" thickBot="1">
      <c r="A2051" s="4"/>
      <c r="B2051" s="354"/>
      <c r="C2051" s="355"/>
      <c r="D2051" s="66" t="s">
        <v>160</v>
      </c>
      <c r="E2051" s="67">
        <v>17.37</v>
      </c>
    </row>
    <row r="2052" spans="1:5" ht="13.5" thickBot="1">
      <c r="A2052" s="50"/>
      <c r="B2052" s="354"/>
      <c r="C2052" s="355"/>
      <c r="D2052" s="13" t="s">
        <v>155</v>
      </c>
      <c r="E2052" s="132">
        <f>SUM(E2050:E2051)</f>
        <v>87.89000000000001</v>
      </c>
    </row>
    <row r="2053" spans="1:5" ht="13.5" thickBot="1">
      <c r="A2053" s="354"/>
      <c r="B2053" s="374"/>
      <c r="C2053" s="374"/>
      <c r="D2053" s="374"/>
      <c r="E2053" s="355"/>
    </row>
    <row r="2054" spans="1:5" ht="13.5" thickBot="1">
      <c r="A2054" s="4"/>
      <c r="B2054" s="354"/>
      <c r="C2054" s="355"/>
      <c r="D2054" s="13" t="s">
        <v>144</v>
      </c>
      <c r="E2054" s="61">
        <v>793.09</v>
      </c>
    </row>
    <row r="2055" spans="1:5" ht="13.5" thickBot="1">
      <c r="A2055" s="354"/>
      <c r="B2055" s="374"/>
      <c r="C2055" s="374"/>
      <c r="D2055" s="374"/>
      <c r="E2055" s="355"/>
    </row>
    <row r="2056" spans="1:5" ht="13.5" thickBot="1">
      <c r="A2056" s="57"/>
      <c r="B2056" s="356" t="s">
        <v>515</v>
      </c>
      <c r="C2056" s="357"/>
      <c r="D2056" s="111" t="s">
        <v>184</v>
      </c>
      <c r="E2056" s="59">
        <v>745.06</v>
      </c>
    </row>
    <row r="2057" spans="1:5" ht="13.5" thickBot="1">
      <c r="A2057" s="57" t="s">
        <v>153</v>
      </c>
      <c r="B2057" s="356"/>
      <c r="C2057" s="357"/>
      <c r="D2057" s="58" t="s">
        <v>154</v>
      </c>
      <c r="E2057" s="59">
        <v>3.61</v>
      </c>
    </row>
    <row r="2058" spans="1:5" ht="13.5" thickBot="1">
      <c r="A2058" s="117"/>
      <c r="B2058" s="356"/>
      <c r="C2058" s="357"/>
      <c r="D2058" s="60" t="s">
        <v>155</v>
      </c>
      <c r="E2058" s="61">
        <f>SUM(E2056:E2057)</f>
        <v>748.67</v>
      </c>
    </row>
    <row r="2059" spans="1:5" ht="13.5" thickBot="1">
      <c r="A2059" s="356"/>
      <c r="B2059" s="358"/>
      <c r="C2059" s="358"/>
      <c r="D2059" s="358"/>
      <c r="E2059" s="357"/>
    </row>
    <row r="2060" spans="1:5" ht="13.5" thickBot="1">
      <c r="A2060" s="102" t="s">
        <v>323</v>
      </c>
      <c r="B2060" s="356" t="s">
        <v>574</v>
      </c>
      <c r="C2060" s="358"/>
      <c r="D2060" s="358"/>
      <c r="E2060" s="357"/>
    </row>
    <row r="2061" spans="1:5" ht="13.5" thickBot="1">
      <c r="A2061" s="356"/>
      <c r="B2061" s="358"/>
      <c r="C2061" s="358"/>
      <c r="D2061" s="358"/>
      <c r="E2061" s="357"/>
    </row>
    <row r="2062" spans="1:5" ht="13.5" thickBot="1">
      <c r="A2062" s="57"/>
      <c r="B2062" s="356"/>
      <c r="C2062" s="357"/>
      <c r="D2062" s="58" t="s">
        <v>167</v>
      </c>
      <c r="E2062" s="59">
        <f>E2058*10%</f>
        <v>74.867</v>
      </c>
    </row>
    <row r="2063" spans="1:5" ht="13.5" thickBot="1">
      <c r="A2063" s="57"/>
      <c r="B2063" s="356"/>
      <c r="C2063" s="357"/>
      <c r="D2063" s="58" t="s">
        <v>160</v>
      </c>
      <c r="E2063" s="59">
        <v>17.37</v>
      </c>
    </row>
    <row r="2064" spans="1:5" ht="13.5" thickBot="1">
      <c r="A2064" s="79"/>
      <c r="B2064" s="356"/>
      <c r="C2064" s="357"/>
      <c r="D2064" s="89" t="s">
        <v>155</v>
      </c>
      <c r="E2064" s="132">
        <f>SUM(E2062:E2063)</f>
        <v>92.23700000000001</v>
      </c>
    </row>
    <row r="2065" spans="1:5" ht="13.5" thickBot="1">
      <c r="A2065" s="356"/>
      <c r="B2065" s="358"/>
      <c r="C2065" s="358"/>
      <c r="D2065" s="358"/>
      <c r="E2065" s="357"/>
    </row>
    <row r="2066" spans="1:5" ht="13.5" thickBot="1">
      <c r="A2066" s="57"/>
      <c r="B2066" s="356"/>
      <c r="C2066" s="357"/>
      <c r="D2066" s="60" t="s">
        <v>144</v>
      </c>
      <c r="E2066" s="61">
        <v>840.91</v>
      </c>
    </row>
    <row r="2067" spans="1:5" ht="13.5" thickBot="1">
      <c r="A2067" s="356"/>
      <c r="B2067" s="358"/>
      <c r="C2067" s="358"/>
      <c r="D2067" s="358"/>
      <c r="E2067" s="357"/>
    </row>
    <row r="2068" spans="1:5" ht="13.5" thickBot="1">
      <c r="A2068" s="4"/>
      <c r="B2068" s="354" t="s">
        <v>516</v>
      </c>
      <c r="C2068" s="355"/>
      <c r="D2068" s="119" t="s">
        <v>185</v>
      </c>
      <c r="E2068" s="67">
        <v>788.53</v>
      </c>
    </row>
    <row r="2069" spans="1:5" ht="13.5" thickBot="1">
      <c r="A2069" s="4" t="s">
        <v>153</v>
      </c>
      <c r="B2069" s="354"/>
      <c r="C2069" s="355"/>
      <c r="D2069" s="66" t="s">
        <v>154</v>
      </c>
      <c r="E2069" s="67">
        <v>3.61</v>
      </c>
    </row>
    <row r="2070" spans="1:5" ht="13.5" thickBot="1">
      <c r="A2070" s="30"/>
      <c r="B2070" s="354"/>
      <c r="C2070" s="355"/>
      <c r="D2070" s="89" t="s">
        <v>155</v>
      </c>
      <c r="E2070" s="61">
        <f>SUM(E2068:E2069)</f>
        <v>792.14</v>
      </c>
    </row>
    <row r="2071" spans="1:5" ht="13.5" thickBot="1">
      <c r="A2071" s="354"/>
      <c r="B2071" s="374"/>
      <c r="C2071" s="374"/>
      <c r="D2071" s="374"/>
      <c r="E2071" s="355"/>
    </row>
    <row r="2072" spans="1:5" ht="13.5" thickBot="1">
      <c r="A2072" s="70" t="s">
        <v>323</v>
      </c>
      <c r="B2072" s="354" t="s">
        <v>575</v>
      </c>
      <c r="C2072" s="374"/>
      <c r="D2072" s="374"/>
      <c r="E2072" s="355"/>
    </row>
    <row r="2073" spans="1:5" ht="13.5" thickBot="1">
      <c r="A2073" s="354"/>
      <c r="B2073" s="374"/>
      <c r="C2073" s="374"/>
      <c r="D2073" s="374"/>
      <c r="E2073" s="355"/>
    </row>
    <row r="2074" spans="1:5" ht="13.5" thickBot="1">
      <c r="A2074" s="4"/>
      <c r="B2074" s="354"/>
      <c r="C2074" s="355"/>
      <c r="D2074" s="66" t="s">
        <v>167</v>
      </c>
      <c r="E2074" s="67">
        <f>E2070*10%</f>
        <v>79.214</v>
      </c>
    </row>
    <row r="2075" spans="1:5" ht="13.5" thickBot="1">
      <c r="A2075" s="4"/>
      <c r="B2075" s="354"/>
      <c r="C2075" s="355"/>
      <c r="D2075" s="66" t="s">
        <v>160</v>
      </c>
      <c r="E2075" s="67">
        <v>17.37</v>
      </c>
    </row>
    <row r="2076" spans="1:5" ht="13.5" thickBot="1">
      <c r="A2076" s="50"/>
      <c r="B2076" s="354"/>
      <c r="C2076" s="355"/>
      <c r="D2076" s="89" t="s">
        <v>155</v>
      </c>
      <c r="E2076" s="132">
        <f>SUM(E2074:E2075)</f>
        <v>96.584</v>
      </c>
    </row>
    <row r="2077" spans="1:5" ht="13.5" thickBot="1">
      <c r="A2077" s="354"/>
      <c r="B2077" s="374"/>
      <c r="C2077" s="374"/>
      <c r="D2077" s="374"/>
      <c r="E2077" s="355"/>
    </row>
    <row r="2078" spans="1:5" ht="13.5" thickBot="1">
      <c r="A2078" s="4"/>
      <c r="B2078" s="354"/>
      <c r="C2078" s="355"/>
      <c r="D2078" s="13" t="s">
        <v>144</v>
      </c>
      <c r="E2078" s="61">
        <v>888.72</v>
      </c>
    </row>
    <row r="2079" spans="1:5" ht="13.5" thickBot="1">
      <c r="A2079" s="354"/>
      <c r="B2079" s="374"/>
      <c r="C2079" s="374"/>
      <c r="D2079" s="374"/>
      <c r="E2079" s="355"/>
    </row>
    <row r="2080" spans="1:5" ht="13.5" thickBot="1">
      <c r="A2080" s="57"/>
      <c r="B2080" s="356" t="s">
        <v>517</v>
      </c>
      <c r="C2080" s="357"/>
      <c r="D2080" s="111" t="s">
        <v>186</v>
      </c>
      <c r="E2080" s="59">
        <v>832</v>
      </c>
    </row>
    <row r="2081" spans="1:5" ht="13.5" thickBot="1">
      <c r="A2081" s="57" t="s">
        <v>153</v>
      </c>
      <c r="B2081" s="356"/>
      <c r="C2081" s="357"/>
      <c r="D2081" s="58" t="s">
        <v>154</v>
      </c>
      <c r="E2081" s="59">
        <v>3.61</v>
      </c>
    </row>
    <row r="2082" spans="1:5" ht="13.5" thickBot="1">
      <c r="A2082" s="117"/>
      <c r="B2082" s="356"/>
      <c r="C2082" s="357"/>
      <c r="D2082" s="89" t="s">
        <v>155</v>
      </c>
      <c r="E2082" s="61">
        <f>SUM(E2080:E2081)</f>
        <v>835.61</v>
      </c>
    </row>
    <row r="2083" spans="1:5" ht="13.5" thickBot="1">
      <c r="A2083" s="356"/>
      <c r="B2083" s="358"/>
      <c r="C2083" s="358"/>
      <c r="D2083" s="358"/>
      <c r="E2083" s="357"/>
    </row>
    <row r="2084" spans="1:5" ht="13.5" thickBot="1">
      <c r="A2084" s="102" t="s">
        <v>323</v>
      </c>
      <c r="B2084" s="356" t="s">
        <v>576</v>
      </c>
      <c r="C2084" s="358"/>
      <c r="D2084" s="358"/>
      <c r="E2084" s="357"/>
    </row>
    <row r="2085" spans="1:5" ht="13.5" thickBot="1">
      <c r="A2085" s="356"/>
      <c r="B2085" s="358"/>
      <c r="C2085" s="358"/>
      <c r="D2085" s="358"/>
      <c r="E2085" s="357"/>
    </row>
    <row r="2086" spans="1:5" ht="13.5" thickBot="1">
      <c r="A2086" s="57"/>
      <c r="B2086" s="356"/>
      <c r="C2086" s="357"/>
      <c r="D2086" s="58" t="s">
        <v>167</v>
      </c>
      <c r="E2086" s="59">
        <v>83.56</v>
      </c>
    </row>
    <row r="2087" spans="1:5" ht="13.5" thickBot="1">
      <c r="A2087" s="57"/>
      <c r="B2087" s="356"/>
      <c r="C2087" s="357"/>
      <c r="D2087" s="58" t="s">
        <v>160</v>
      </c>
      <c r="E2087" s="59">
        <v>17.37</v>
      </c>
    </row>
    <row r="2088" spans="1:5" ht="13.5" thickBot="1">
      <c r="A2088" s="79"/>
      <c r="B2088" s="356"/>
      <c r="C2088" s="357"/>
      <c r="D2088" s="89" t="s">
        <v>155</v>
      </c>
      <c r="E2088" s="132">
        <f>SUM(E2086:E2087)</f>
        <v>100.93</v>
      </c>
    </row>
    <row r="2089" spans="1:5" ht="13.5" thickBot="1">
      <c r="A2089" s="356"/>
      <c r="B2089" s="358"/>
      <c r="C2089" s="358"/>
      <c r="D2089" s="358"/>
      <c r="E2089" s="357"/>
    </row>
    <row r="2090" spans="1:5" ht="13.5" thickBot="1">
      <c r="A2090" s="57"/>
      <c r="B2090" s="356"/>
      <c r="C2090" s="357"/>
      <c r="D2090" s="60" t="s">
        <v>144</v>
      </c>
      <c r="E2090" s="61">
        <v>936.54</v>
      </c>
    </row>
    <row r="2091" spans="1:5" ht="13.5" thickBot="1">
      <c r="A2091" s="356"/>
      <c r="B2091" s="358"/>
      <c r="C2091" s="358"/>
      <c r="D2091" s="358"/>
      <c r="E2091" s="357"/>
    </row>
    <row r="2092" spans="1:5" ht="13.5" thickBot="1">
      <c r="A2092" s="4"/>
      <c r="B2092" s="354" t="s">
        <v>518</v>
      </c>
      <c r="C2092" s="355"/>
      <c r="D2092" s="119" t="s">
        <v>187</v>
      </c>
      <c r="E2092" s="67">
        <v>875.47</v>
      </c>
    </row>
    <row r="2093" spans="1:5" ht="13.5" thickBot="1">
      <c r="A2093" s="4" t="s">
        <v>153</v>
      </c>
      <c r="B2093" s="354"/>
      <c r="C2093" s="355"/>
      <c r="D2093" s="66" t="s">
        <v>154</v>
      </c>
      <c r="E2093" s="67">
        <v>3.61</v>
      </c>
    </row>
    <row r="2094" spans="1:5" ht="13.5" thickBot="1">
      <c r="A2094" s="30"/>
      <c r="B2094" s="354"/>
      <c r="C2094" s="355"/>
      <c r="D2094" s="89" t="s">
        <v>155</v>
      </c>
      <c r="E2094" s="61">
        <f>SUM(E2092:E2093)</f>
        <v>879.08</v>
      </c>
    </row>
    <row r="2095" spans="1:5" ht="13.5" thickBot="1">
      <c r="A2095" s="354"/>
      <c r="B2095" s="374"/>
      <c r="C2095" s="374"/>
      <c r="D2095" s="374"/>
      <c r="E2095" s="355"/>
    </row>
    <row r="2096" spans="1:5" ht="13.5" thickBot="1">
      <c r="A2096" s="70" t="s">
        <v>323</v>
      </c>
      <c r="B2096" s="354" t="s">
        <v>577</v>
      </c>
      <c r="C2096" s="374"/>
      <c r="D2096" s="374"/>
      <c r="E2096" s="355"/>
    </row>
    <row r="2097" spans="1:5" ht="13.5" thickBot="1">
      <c r="A2097" s="354"/>
      <c r="B2097" s="374"/>
      <c r="C2097" s="374"/>
      <c r="D2097" s="374"/>
      <c r="E2097" s="355"/>
    </row>
    <row r="2098" spans="1:5" ht="13.5" thickBot="1">
      <c r="A2098" s="4"/>
      <c r="B2098" s="354"/>
      <c r="C2098" s="355"/>
      <c r="D2098" s="66" t="s">
        <v>167</v>
      </c>
      <c r="E2098" s="67">
        <f>E2094*10%</f>
        <v>87.90800000000002</v>
      </c>
    </row>
    <row r="2099" spans="1:5" ht="13.5" thickBot="1">
      <c r="A2099" s="4"/>
      <c r="B2099" s="354"/>
      <c r="C2099" s="355"/>
      <c r="D2099" s="66" t="s">
        <v>160</v>
      </c>
      <c r="E2099" s="67">
        <v>17.37</v>
      </c>
    </row>
    <row r="2100" spans="1:5" ht="13.5" thickBot="1">
      <c r="A2100" s="50"/>
      <c r="B2100" s="354"/>
      <c r="C2100" s="355"/>
      <c r="D2100" s="89" t="s">
        <v>155</v>
      </c>
      <c r="E2100" s="132">
        <f>SUM(E2098:E2099)</f>
        <v>105.27800000000002</v>
      </c>
    </row>
    <row r="2101" spans="1:5" ht="13.5" thickBot="1">
      <c r="A2101" s="354"/>
      <c r="B2101" s="374"/>
      <c r="C2101" s="374"/>
      <c r="D2101" s="374"/>
      <c r="E2101" s="355"/>
    </row>
    <row r="2102" spans="1:5" ht="13.5" thickBot="1">
      <c r="A2102" s="4"/>
      <c r="B2102" s="354"/>
      <c r="C2102" s="355"/>
      <c r="D2102" s="13" t="s">
        <v>144</v>
      </c>
      <c r="E2102" s="61">
        <v>984.36</v>
      </c>
    </row>
    <row r="2103" spans="1:5" ht="13.5" thickBot="1">
      <c r="A2103" s="354"/>
      <c r="B2103" s="374"/>
      <c r="C2103" s="374"/>
      <c r="D2103" s="374"/>
      <c r="E2103" s="355"/>
    </row>
    <row r="2104" spans="1:5" ht="13.5" thickBot="1">
      <c r="A2104" s="57"/>
      <c r="B2104" s="356" t="s">
        <v>519</v>
      </c>
      <c r="C2104" s="357"/>
      <c r="D2104" s="111" t="s">
        <v>188</v>
      </c>
      <c r="E2104" s="59">
        <v>918.94</v>
      </c>
    </row>
    <row r="2105" spans="1:5" ht="13.5" thickBot="1">
      <c r="A2105" s="57" t="s">
        <v>153</v>
      </c>
      <c r="B2105" s="356"/>
      <c r="C2105" s="357"/>
      <c r="D2105" s="58" t="s">
        <v>154</v>
      </c>
      <c r="E2105" s="59">
        <v>3.61</v>
      </c>
    </row>
    <row r="2106" spans="1:5" ht="13.5" thickBot="1">
      <c r="A2106" s="117"/>
      <c r="B2106" s="356"/>
      <c r="C2106" s="357"/>
      <c r="D2106" s="89" t="s">
        <v>155</v>
      </c>
      <c r="E2106" s="61">
        <f>SUM(E2104:E2105)</f>
        <v>922.5500000000001</v>
      </c>
    </row>
    <row r="2107" spans="1:5" ht="13.5" thickBot="1">
      <c r="A2107" s="356"/>
      <c r="B2107" s="358"/>
      <c r="C2107" s="358"/>
      <c r="D2107" s="358"/>
      <c r="E2107" s="357"/>
    </row>
    <row r="2108" spans="1:5" ht="13.5" thickBot="1">
      <c r="A2108" s="102" t="s">
        <v>323</v>
      </c>
      <c r="B2108" s="356" t="s">
        <v>578</v>
      </c>
      <c r="C2108" s="358"/>
      <c r="D2108" s="358"/>
      <c r="E2108" s="357"/>
    </row>
    <row r="2109" spans="1:5" ht="13.5" thickBot="1">
      <c r="A2109" s="356"/>
      <c r="B2109" s="358"/>
      <c r="C2109" s="358"/>
      <c r="D2109" s="358"/>
      <c r="E2109" s="357"/>
    </row>
    <row r="2110" spans="1:5" ht="13.5" thickBot="1">
      <c r="A2110" s="57"/>
      <c r="B2110" s="356"/>
      <c r="C2110" s="357"/>
      <c r="D2110" s="58" t="s">
        <v>167</v>
      </c>
      <c r="E2110" s="59">
        <f>E2106*10%</f>
        <v>92.25500000000001</v>
      </c>
    </row>
    <row r="2111" spans="1:5" ht="13.5" thickBot="1">
      <c r="A2111" s="57"/>
      <c r="B2111" s="356"/>
      <c r="C2111" s="357"/>
      <c r="D2111" s="58" t="s">
        <v>160</v>
      </c>
      <c r="E2111" s="59">
        <v>17.37</v>
      </c>
    </row>
    <row r="2112" spans="1:5" ht="13.5" thickBot="1">
      <c r="A2112" s="79"/>
      <c r="B2112" s="356"/>
      <c r="C2112" s="358"/>
      <c r="D2112" s="89" t="s">
        <v>155</v>
      </c>
      <c r="E2112" s="132">
        <f>SUM(E2110:E2111)</f>
        <v>109.62500000000001</v>
      </c>
    </row>
    <row r="2113" spans="1:5" ht="13.5" thickBot="1">
      <c r="A2113" s="356"/>
      <c r="B2113" s="358"/>
      <c r="C2113" s="358"/>
      <c r="D2113" s="358"/>
      <c r="E2113" s="357"/>
    </row>
    <row r="2114" spans="1:5" ht="13.5" thickBot="1">
      <c r="A2114" s="57"/>
      <c r="B2114" s="356"/>
      <c r="C2114" s="357"/>
      <c r="D2114" s="60" t="s">
        <v>144</v>
      </c>
      <c r="E2114" s="61">
        <v>1032.18</v>
      </c>
    </row>
    <row r="2115" spans="1:5" ht="13.5" thickBot="1">
      <c r="A2115" s="356"/>
      <c r="B2115" s="358"/>
      <c r="C2115" s="358"/>
      <c r="D2115" s="358"/>
      <c r="E2115" s="357"/>
    </row>
    <row r="2116" spans="1:5" ht="13.5" thickBot="1">
      <c r="A2116" s="4"/>
      <c r="B2116" s="354" t="s">
        <v>520</v>
      </c>
      <c r="C2116" s="355"/>
      <c r="D2116" s="119" t="s">
        <v>189</v>
      </c>
      <c r="E2116" s="67">
        <v>962.4</v>
      </c>
    </row>
    <row r="2117" spans="1:5" ht="13.5" thickBot="1">
      <c r="A2117" s="4" t="s">
        <v>153</v>
      </c>
      <c r="B2117" s="354"/>
      <c r="C2117" s="355"/>
      <c r="D2117" s="66" t="s">
        <v>154</v>
      </c>
      <c r="E2117" s="67">
        <v>3.61</v>
      </c>
    </row>
    <row r="2118" spans="1:5" ht="13.5" thickBot="1">
      <c r="A2118" s="30"/>
      <c r="B2118" s="354"/>
      <c r="C2118" s="355"/>
      <c r="D2118" s="89" t="s">
        <v>155</v>
      </c>
      <c r="E2118" s="61">
        <f>SUM(E2116:E2117)</f>
        <v>966.01</v>
      </c>
    </row>
    <row r="2119" spans="1:5" ht="13.5" thickBot="1">
      <c r="A2119" s="354"/>
      <c r="B2119" s="374"/>
      <c r="C2119" s="374"/>
      <c r="D2119" s="374"/>
      <c r="E2119" s="355"/>
    </row>
    <row r="2120" spans="1:5" ht="13.5" thickBot="1">
      <c r="A2120" s="70" t="s">
        <v>323</v>
      </c>
      <c r="B2120" s="354" t="s">
        <v>579</v>
      </c>
      <c r="C2120" s="374"/>
      <c r="D2120" s="374"/>
      <c r="E2120" s="355"/>
    </row>
    <row r="2121" spans="1:5" ht="13.5" thickBot="1">
      <c r="A2121" s="354"/>
      <c r="B2121" s="374"/>
      <c r="C2121" s="374"/>
      <c r="D2121" s="374"/>
      <c r="E2121" s="355"/>
    </row>
    <row r="2122" spans="1:5" ht="13.5" thickBot="1">
      <c r="A2122" s="4"/>
      <c r="B2122" s="354"/>
      <c r="C2122" s="355"/>
      <c r="D2122" s="66" t="s">
        <v>167</v>
      </c>
      <c r="E2122" s="67">
        <v>96.6</v>
      </c>
    </row>
    <row r="2123" spans="1:5" ht="13.5" thickBot="1">
      <c r="A2123" s="4"/>
      <c r="B2123" s="354"/>
      <c r="C2123" s="355"/>
      <c r="D2123" s="66" t="s">
        <v>160</v>
      </c>
      <c r="E2123" s="67">
        <v>17.37</v>
      </c>
    </row>
    <row r="2124" spans="1:5" ht="13.5" thickBot="1">
      <c r="A2124" s="50"/>
      <c r="B2124" s="354"/>
      <c r="C2124" s="355"/>
      <c r="D2124" s="89" t="s">
        <v>155</v>
      </c>
      <c r="E2124" s="132">
        <f>SUM(E2122:E2123)</f>
        <v>113.97</v>
      </c>
    </row>
    <row r="2125" spans="1:5" ht="13.5" thickBot="1">
      <c r="A2125" s="354"/>
      <c r="B2125" s="374"/>
      <c r="C2125" s="374"/>
      <c r="D2125" s="374"/>
      <c r="E2125" s="355"/>
    </row>
    <row r="2126" spans="1:5" ht="13.5" thickBot="1">
      <c r="A2126" s="4"/>
      <c r="B2126" s="354"/>
      <c r="C2126" s="355"/>
      <c r="D2126" s="13" t="s">
        <v>144</v>
      </c>
      <c r="E2126" s="61">
        <v>1079.98</v>
      </c>
    </row>
    <row r="2127" spans="1:5" ht="13.5" thickBot="1">
      <c r="A2127" s="354"/>
      <c r="B2127" s="374"/>
      <c r="C2127" s="374"/>
      <c r="D2127" s="374"/>
      <c r="E2127" s="355"/>
    </row>
    <row r="2128" spans="1:5" ht="13.5" thickBot="1">
      <c r="A2128" s="57"/>
      <c r="B2128" s="356" t="s">
        <v>521</v>
      </c>
      <c r="C2128" s="357"/>
      <c r="D2128" s="111" t="s">
        <v>190</v>
      </c>
      <c r="E2128" s="59">
        <v>1005.87</v>
      </c>
    </row>
    <row r="2129" spans="1:5" ht="13.5" thickBot="1">
      <c r="A2129" s="57" t="s">
        <v>153</v>
      </c>
      <c r="B2129" s="356"/>
      <c r="C2129" s="357"/>
      <c r="D2129" s="58" t="s">
        <v>154</v>
      </c>
      <c r="E2129" s="59">
        <v>3.61</v>
      </c>
    </row>
    <row r="2130" spans="1:5" ht="13.5" thickBot="1">
      <c r="A2130" s="117"/>
      <c r="B2130" s="356"/>
      <c r="C2130" s="357"/>
      <c r="D2130" s="89" t="s">
        <v>155</v>
      </c>
      <c r="E2130" s="61">
        <f>SUM(E2128:E2129)</f>
        <v>1009.48</v>
      </c>
    </row>
    <row r="2131" spans="1:5" ht="13.5" thickBot="1">
      <c r="A2131" s="356"/>
      <c r="B2131" s="358"/>
      <c r="C2131" s="358"/>
      <c r="D2131" s="358"/>
      <c r="E2131" s="357"/>
    </row>
    <row r="2132" spans="1:5" ht="13.5" thickBot="1">
      <c r="A2132" s="102" t="s">
        <v>323</v>
      </c>
      <c r="B2132" s="356" t="s">
        <v>580</v>
      </c>
      <c r="C2132" s="358"/>
      <c r="D2132" s="358"/>
      <c r="E2132" s="357"/>
    </row>
    <row r="2133" spans="1:5" ht="13.5" thickBot="1">
      <c r="A2133" s="356"/>
      <c r="B2133" s="358"/>
      <c r="C2133" s="358"/>
      <c r="D2133" s="358"/>
      <c r="E2133" s="357"/>
    </row>
    <row r="2134" spans="1:5" ht="13.5" thickBot="1">
      <c r="A2134" s="57"/>
      <c r="B2134" s="356"/>
      <c r="C2134" s="357"/>
      <c r="D2134" s="58" t="s">
        <v>167</v>
      </c>
      <c r="E2134" s="59">
        <f>E2130*10%</f>
        <v>100.94800000000001</v>
      </c>
    </row>
    <row r="2135" spans="1:5" ht="13.5" thickBot="1">
      <c r="A2135" s="57"/>
      <c r="B2135" s="356"/>
      <c r="C2135" s="357"/>
      <c r="D2135" s="58" t="s">
        <v>160</v>
      </c>
      <c r="E2135" s="59">
        <v>17.37</v>
      </c>
    </row>
    <row r="2136" spans="1:5" ht="13.5" thickBot="1">
      <c r="A2136" s="79"/>
      <c r="B2136" s="356"/>
      <c r="C2136" s="357"/>
      <c r="D2136" s="89" t="s">
        <v>155</v>
      </c>
      <c r="E2136" s="132">
        <f>SUM(E2134:E2135)</f>
        <v>118.31800000000001</v>
      </c>
    </row>
    <row r="2137" spans="1:5" ht="13.5" thickBot="1">
      <c r="A2137" s="356"/>
      <c r="B2137" s="358"/>
      <c r="C2137" s="358"/>
      <c r="D2137" s="358"/>
      <c r="E2137" s="357"/>
    </row>
    <row r="2138" spans="1:5" ht="13.5" thickBot="1">
      <c r="A2138" s="57"/>
      <c r="B2138" s="356"/>
      <c r="C2138" s="357"/>
      <c r="D2138" s="60" t="s">
        <v>144</v>
      </c>
      <c r="E2138" s="61">
        <v>1127.8</v>
      </c>
    </row>
    <row r="2139" spans="1:5" ht="13.5" thickBot="1">
      <c r="A2139" s="356"/>
      <c r="B2139" s="358"/>
      <c r="C2139" s="358"/>
      <c r="D2139" s="358"/>
      <c r="E2139" s="357"/>
    </row>
    <row r="2140" spans="1:5" ht="13.5" thickBot="1">
      <c r="A2140" s="4"/>
      <c r="B2140" s="354" t="s">
        <v>522</v>
      </c>
      <c r="C2140" s="355"/>
      <c r="D2140" s="119" t="s">
        <v>191</v>
      </c>
      <c r="E2140" s="67">
        <v>1049.34</v>
      </c>
    </row>
    <row r="2141" spans="1:5" ht="13.5" thickBot="1">
      <c r="A2141" s="4" t="s">
        <v>153</v>
      </c>
      <c r="B2141" s="354"/>
      <c r="C2141" s="355"/>
      <c r="D2141" s="66" t="s">
        <v>154</v>
      </c>
      <c r="E2141" s="67">
        <v>3.61</v>
      </c>
    </row>
    <row r="2142" spans="1:5" ht="13.5" thickBot="1">
      <c r="A2142" s="30"/>
      <c r="B2142" s="354"/>
      <c r="C2142" s="355"/>
      <c r="D2142" s="89" t="s">
        <v>155</v>
      </c>
      <c r="E2142" s="61">
        <f>SUM(E2140:E2141)</f>
        <v>1052.9499999999998</v>
      </c>
    </row>
    <row r="2143" spans="1:5" ht="13.5" thickBot="1">
      <c r="A2143" s="354"/>
      <c r="B2143" s="374"/>
      <c r="C2143" s="374"/>
      <c r="D2143" s="374"/>
      <c r="E2143" s="355"/>
    </row>
    <row r="2144" spans="1:5" ht="13.5" thickBot="1">
      <c r="A2144" s="70" t="s">
        <v>323</v>
      </c>
      <c r="B2144" s="354" t="s">
        <v>581</v>
      </c>
      <c r="C2144" s="374"/>
      <c r="D2144" s="374"/>
      <c r="E2144" s="355"/>
    </row>
    <row r="2145" spans="1:5" ht="13.5" thickBot="1">
      <c r="A2145" s="354"/>
      <c r="B2145" s="374"/>
      <c r="C2145" s="374"/>
      <c r="D2145" s="374"/>
      <c r="E2145" s="355"/>
    </row>
    <row r="2146" spans="1:5" ht="13.5" thickBot="1">
      <c r="A2146" s="4"/>
      <c r="B2146" s="354"/>
      <c r="C2146" s="355"/>
      <c r="D2146" s="66" t="s">
        <v>167</v>
      </c>
      <c r="E2146" s="67">
        <v>105.3</v>
      </c>
    </row>
    <row r="2147" spans="1:5" ht="13.5" thickBot="1">
      <c r="A2147" s="4"/>
      <c r="B2147" s="354"/>
      <c r="C2147" s="355"/>
      <c r="D2147" s="66" t="s">
        <v>160</v>
      </c>
      <c r="E2147" s="67">
        <v>17.37</v>
      </c>
    </row>
    <row r="2148" spans="1:5" ht="13.5" thickBot="1">
      <c r="A2148" s="50"/>
      <c r="B2148" s="354"/>
      <c r="C2148" s="355"/>
      <c r="D2148" s="89" t="s">
        <v>155</v>
      </c>
      <c r="E2148" s="132">
        <f>SUM(E2146:E2147)</f>
        <v>122.67</v>
      </c>
    </row>
    <row r="2149" spans="1:5" ht="13.5" thickBot="1">
      <c r="A2149" s="354"/>
      <c r="B2149" s="374"/>
      <c r="C2149" s="374"/>
      <c r="D2149" s="374"/>
      <c r="E2149" s="355"/>
    </row>
    <row r="2150" spans="1:5" ht="13.5" thickBot="1">
      <c r="A2150" s="4"/>
      <c r="B2150" s="354"/>
      <c r="C2150" s="355"/>
      <c r="D2150" s="13" t="s">
        <v>144</v>
      </c>
      <c r="E2150" s="61">
        <v>1175.62</v>
      </c>
    </row>
    <row r="2151" spans="1:5" ht="13.5" thickBot="1">
      <c r="A2151" s="354"/>
      <c r="B2151" s="374"/>
      <c r="C2151" s="374"/>
      <c r="D2151" s="374"/>
      <c r="E2151" s="355"/>
    </row>
    <row r="2152" spans="1:5" ht="13.5" thickBot="1">
      <c r="A2152" s="57"/>
      <c r="B2152" s="356" t="s">
        <v>523</v>
      </c>
      <c r="C2152" s="357"/>
      <c r="D2152" s="111" t="s">
        <v>192</v>
      </c>
      <c r="E2152" s="59">
        <v>1092.81</v>
      </c>
    </row>
    <row r="2153" spans="1:5" ht="13.5" thickBot="1">
      <c r="A2153" s="57" t="s">
        <v>153</v>
      </c>
      <c r="B2153" s="356"/>
      <c r="C2153" s="357"/>
      <c r="D2153" s="58" t="s">
        <v>154</v>
      </c>
      <c r="E2153" s="59">
        <v>3.61</v>
      </c>
    </row>
    <row r="2154" spans="1:5" ht="13.5" thickBot="1">
      <c r="A2154" s="117"/>
      <c r="B2154" s="356"/>
      <c r="C2154" s="357"/>
      <c r="D2154" s="89" t="s">
        <v>155</v>
      </c>
      <c r="E2154" s="61">
        <f>SUM(E2152:E2153)</f>
        <v>1096.4199999999998</v>
      </c>
    </row>
    <row r="2155" spans="1:5" ht="13.5" thickBot="1">
      <c r="A2155" s="356"/>
      <c r="B2155" s="358"/>
      <c r="C2155" s="358"/>
      <c r="D2155" s="358"/>
      <c r="E2155" s="357"/>
    </row>
    <row r="2156" spans="1:5" ht="13.5" thickBot="1">
      <c r="A2156" s="102" t="s">
        <v>323</v>
      </c>
      <c r="B2156" s="356" t="s">
        <v>582</v>
      </c>
      <c r="C2156" s="358"/>
      <c r="D2156" s="358"/>
      <c r="E2156" s="357"/>
    </row>
    <row r="2157" spans="1:5" ht="13.5" thickBot="1">
      <c r="A2157" s="356"/>
      <c r="B2157" s="358"/>
      <c r="C2157" s="358"/>
      <c r="D2157" s="358"/>
      <c r="E2157" s="357"/>
    </row>
    <row r="2158" spans="1:5" ht="13.5" thickBot="1">
      <c r="A2158" s="57"/>
      <c r="B2158" s="356"/>
      <c r="C2158" s="357"/>
      <c r="D2158" s="58" t="s">
        <v>167</v>
      </c>
      <c r="E2158" s="59">
        <f>E2154*10%</f>
        <v>109.642</v>
      </c>
    </row>
    <row r="2159" spans="1:5" ht="13.5" thickBot="1">
      <c r="A2159" s="57"/>
      <c r="B2159" s="356"/>
      <c r="C2159" s="357"/>
      <c r="D2159" s="58" t="s">
        <v>160</v>
      </c>
      <c r="E2159" s="59">
        <v>17.37</v>
      </c>
    </row>
    <row r="2160" spans="1:5" ht="13.5" thickBot="1">
      <c r="A2160" s="79"/>
      <c r="B2160" s="358"/>
      <c r="C2160" s="357"/>
      <c r="D2160" s="89" t="s">
        <v>155</v>
      </c>
      <c r="E2160" s="132">
        <f>SUM(E2158:E2159)</f>
        <v>127.012</v>
      </c>
    </row>
    <row r="2161" spans="1:5" ht="13.5" thickBot="1">
      <c r="A2161" s="387"/>
      <c r="B2161" s="388"/>
      <c r="C2161" s="388"/>
      <c r="D2161" s="388"/>
      <c r="E2161" s="389"/>
    </row>
    <row r="2162" spans="1:5" ht="13.5" thickBot="1">
      <c r="A2162" s="57"/>
      <c r="B2162" s="356"/>
      <c r="C2162" s="357"/>
      <c r="D2162" s="60" t="s">
        <v>144</v>
      </c>
      <c r="E2162" s="61">
        <v>1223.43</v>
      </c>
    </row>
    <row r="2163" spans="1:5" ht="13.5" thickBot="1">
      <c r="A2163" s="356"/>
      <c r="B2163" s="358"/>
      <c r="C2163" s="358"/>
      <c r="D2163" s="358"/>
      <c r="E2163" s="357"/>
    </row>
    <row r="2164" spans="1:5" ht="13.5" thickBot="1">
      <c r="A2164" s="4"/>
      <c r="B2164" s="354" t="s">
        <v>524</v>
      </c>
      <c r="C2164" s="355"/>
      <c r="D2164" s="119" t="s">
        <v>193</v>
      </c>
      <c r="E2164" s="67">
        <v>1136.28</v>
      </c>
    </row>
    <row r="2165" spans="1:5" ht="13.5" thickBot="1">
      <c r="A2165" s="4" t="s">
        <v>153</v>
      </c>
      <c r="B2165" s="354"/>
      <c r="C2165" s="355"/>
      <c r="D2165" s="66" t="s">
        <v>154</v>
      </c>
      <c r="E2165" s="67">
        <v>3.61</v>
      </c>
    </row>
    <row r="2166" spans="1:5" ht="13.5" thickBot="1">
      <c r="A2166" s="30"/>
      <c r="B2166" s="354"/>
      <c r="C2166" s="355"/>
      <c r="D2166" s="13" t="s">
        <v>155</v>
      </c>
      <c r="E2166" s="61">
        <f>SUM(E2164:E2165)</f>
        <v>1139.8899999999999</v>
      </c>
    </row>
    <row r="2167" spans="1:5" ht="13.5" thickBot="1">
      <c r="A2167" s="354"/>
      <c r="B2167" s="374"/>
      <c r="C2167" s="374"/>
      <c r="D2167" s="374"/>
      <c r="E2167" s="355"/>
    </row>
    <row r="2168" spans="1:5" ht="13.5" thickBot="1">
      <c r="A2168" s="70" t="s">
        <v>323</v>
      </c>
      <c r="B2168" s="354" t="s">
        <v>583</v>
      </c>
      <c r="C2168" s="374"/>
      <c r="D2168" s="374"/>
      <c r="E2168" s="355"/>
    </row>
    <row r="2169" spans="1:5" ht="13.5" thickBot="1">
      <c r="A2169" s="354"/>
      <c r="B2169" s="374"/>
      <c r="C2169" s="374"/>
      <c r="D2169" s="374"/>
      <c r="E2169" s="355"/>
    </row>
    <row r="2170" spans="1:5" ht="13.5" thickBot="1">
      <c r="A2170" s="4"/>
      <c r="B2170" s="354"/>
      <c r="C2170" s="355"/>
      <c r="D2170" s="66" t="s">
        <v>167</v>
      </c>
      <c r="E2170" s="67">
        <f>E2166*10%</f>
        <v>113.98899999999999</v>
      </c>
    </row>
    <row r="2171" spans="1:5" ht="13.5" thickBot="1">
      <c r="A2171" s="4"/>
      <c r="B2171" s="354"/>
      <c r="C2171" s="355"/>
      <c r="D2171" s="66" t="s">
        <v>160</v>
      </c>
      <c r="E2171" s="67">
        <v>17.37</v>
      </c>
    </row>
    <row r="2172" spans="1:5" ht="13.5" thickBot="1">
      <c r="A2172" s="50"/>
      <c r="B2172" s="354"/>
      <c r="C2172" s="355"/>
      <c r="D2172" s="44" t="s">
        <v>155</v>
      </c>
      <c r="E2172" s="132">
        <f>SUM(E2170:E2171)</f>
        <v>131.35899999999998</v>
      </c>
    </row>
    <row r="2173" spans="1:5" ht="13.5" thickBot="1">
      <c r="A2173" s="354"/>
      <c r="B2173" s="374"/>
      <c r="C2173" s="374"/>
      <c r="D2173" s="374"/>
      <c r="E2173" s="355"/>
    </row>
    <row r="2174" spans="1:5" ht="13.5" thickBot="1">
      <c r="A2174" s="4"/>
      <c r="B2174" s="354"/>
      <c r="C2174" s="355"/>
      <c r="D2174" s="13" t="s">
        <v>144</v>
      </c>
      <c r="E2174" s="61">
        <v>1271.25</v>
      </c>
    </row>
    <row r="2175" spans="1:5" ht="13.5" thickBot="1">
      <c r="A2175" s="354"/>
      <c r="B2175" s="374"/>
      <c r="C2175" s="374"/>
      <c r="D2175" s="374"/>
      <c r="E2175" s="355"/>
    </row>
    <row r="2176" spans="1:5" ht="13.5" thickBot="1">
      <c r="A2176" s="57"/>
      <c r="B2176" s="356" t="s">
        <v>525</v>
      </c>
      <c r="C2176" s="357"/>
      <c r="D2176" s="111" t="s">
        <v>194</v>
      </c>
      <c r="E2176" s="59">
        <v>1201.48</v>
      </c>
    </row>
    <row r="2177" spans="1:5" ht="13.5" thickBot="1">
      <c r="A2177" s="57" t="s">
        <v>153</v>
      </c>
      <c r="B2177" s="356"/>
      <c r="C2177" s="357"/>
      <c r="D2177" s="58" t="s">
        <v>154</v>
      </c>
      <c r="E2177" s="59">
        <v>3.61</v>
      </c>
    </row>
    <row r="2178" spans="1:5" ht="13.5" thickBot="1">
      <c r="A2178" s="117"/>
      <c r="B2178" s="356"/>
      <c r="C2178" s="357"/>
      <c r="D2178" s="44" t="s">
        <v>155</v>
      </c>
      <c r="E2178" s="61">
        <f>SUM(E2176:E2177)</f>
        <v>1205.09</v>
      </c>
    </row>
    <row r="2179" spans="1:5" ht="13.5" thickBot="1">
      <c r="A2179" s="356"/>
      <c r="B2179" s="358"/>
      <c r="C2179" s="358"/>
      <c r="D2179" s="358"/>
      <c r="E2179" s="357"/>
    </row>
    <row r="2180" spans="1:5" ht="13.5" thickBot="1">
      <c r="A2180" s="102" t="s">
        <v>323</v>
      </c>
      <c r="B2180" s="356" t="s">
        <v>584</v>
      </c>
      <c r="C2180" s="358"/>
      <c r="D2180" s="358"/>
      <c r="E2180" s="357"/>
    </row>
    <row r="2181" spans="1:5" ht="13.5" thickBot="1">
      <c r="A2181" s="356"/>
      <c r="B2181" s="358"/>
      <c r="C2181" s="358"/>
      <c r="D2181" s="358"/>
      <c r="E2181" s="357"/>
    </row>
    <row r="2182" spans="1:5" ht="13.5" thickBot="1">
      <c r="A2182" s="57"/>
      <c r="B2182" s="356"/>
      <c r="C2182" s="357"/>
      <c r="D2182" s="58" t="s">
        <v>167</v>
      </c>
      <c r="E2182" s="59">
        <f>E2178*10%</f>
        <v>120.509</v>
      </c>
    </row>
    <row r="2183" spans="1:5" ht="13.5" thickBot="1">
      <c r="A2183" s="57"/>
      <c r="B2183" s="356"/>
      <c r="C2183" s="357"/>
      <c r="D2183" s="58" t="s">
        <v>160</v>
      </c>
      <c r="E2183" s="59">
        <v>17.37</v>
      </c>
    </row>
    <row r="2184" spans="1:5" ht="13.5" thickBot="1">
      <c r="A2184" s="79"/>
      <c r="B2184" s="356"/>
      <c r="C2184" s="357"/>
      <c r="D2184" s="44" t="s">
        <v>155</v>
      </c>
      <c r="E2184" s="132">
        <f>SUM(E2182:E2183)</f>
        <v>137.879</v>
      </c>
    </row>
    <row r="2185" spans="1:5" ht="13.5" thickBot="1">
      <c r="A2185" s="356"/>
      <c r="B2185" s="358"/>
      <c r="C2185" s="358"/>
      <c r="D2185" s="358"/>
      <c r="E2185" s="357"/>
    </row>
    <row r="2186" spans="1:5" ht="13.5" thickBot="1">
      <c r="A2186" s="57"/>
      <c r="B2186" s="356"/>
      <c r="C2186" s="357"/>
      <c r="D2186" s="60" t="s">
        <v>144</v>
      </c>
      <c r="E2186" s="61">
        <v>1342.97</v>
      </c>
    </row>
    <row r="2187" spans="1:5" ht="13.5" thickBot="1">
      <c r="A2187" s="356"/>
      <c r="B2187" s="358"/>
      <c r="C2187" s="358"/>
      <c r="D2187" s="358"/>
      <c r="E2187" s="357"/>
    </row>
    <row r="2188" spans="1:5" ht="13.5" thickBot="1">
      <c r="A2188" s="4"/>
      <c r="B2188" s="354" t="s">
        <v>526</v>
      </c>
      <c r="C2188" s="355"/>
      <c r="D2188" s="119" t="s">
        <v>195</v>
      </c>
      <c r="E2188" s="67">
        <v>1288.42</v>
      </c>
    </row>
    <row r="2189" spans="1:5" ht="13.5" thickBot="1">
      <c r="A2189" s="4" t="s">
        <v>153</v>
      </c>
      <c r="B2189" s="354"/>
      <c r="C2189" s="355"/>
      <c r="D2189" s="66" t="s">
        <v>154</v>
      </c>
      <c r="E2189" s="67">
        <v>3.61</v>
      </c>
    </row>
    <row r="2190" spans="1:5" ht="13.5" thickBot="1">
      <c r="A2190" s="30"/>
      <c r="B2190" s="354"/>
      <c r="C2190" s="355"/>
      <c r="D2190" s="44" t="s">
        <v>155</v>
      </c>
      <c r="E2190" s="61">
        <f>SUM(E2188:E2189)</f>
        <v>1292.03</v>
      </c>
    </row>
    <row r="2191" spans="1:5" ht="13.5" thickBot="1">
      <c r="A2191" s="354"/>
      <c r="B2191" s="374"/>
      <c r="C2191" s="374"/>
      <c r="D2191" s="374"/>
      <c r="E2191" s="355"/>
    </row>
    <row r="2192" spans="1:5" ht="13.5" thickBot="1">
      <c r="A2192" s="70" t="s">
        <v>323</v>
      </c>
      <c r="B2192" s="354" t="s">
        <v>585</v>
      </c>
      <c r="C2192" s="374"/>
      <c r="D2192" s="374"/>
      <c r="E2192" s="355"/>
    </row>
    <row r="2193" spans="1:5" ht="13.5" thickBot="1">
      <c r="A2193" s="354"/>
      <c r="B2193" s="374"/>
      <c r="C2193" s="374"/>
      <c r="D2193" s="374"/>
      <c r="E2193" s="355"/>
    </row>
    <row r="2194" spans="1:5" ht="13.5" thickBot="1">
      <c r="A2194" s="4"/>
      <c r="B2194" s="354"/>
      <c r="C2194" s="355"/>
      <c r="D2194" s="66" t="s">
        <v>167</v>
      </c>
      <c r="E2194" s="67">
        <f>E2190*10%</f>
        <v>129.203</v>
      </c>
    </row>
    <row r="2195" spans="1:5" ht="13.5" thickBot="1">
      <c r="A2195" s="4"/>
      <c r="B2195" s="354"/>
      <c r="C2195" s="355"/>
      <c r="D2195" s="66" t="s">
        <v>160</v>
      </c>
      <c r="E2195" s="67">
        <v>17.37</v>
      </c>
    </row>
    <row r="2196" spans="1:5" ht="13.5" thickBot="1">
      <c r="A2196" s="50"/>
      <c r="B2196" s="354"/>
      <c r="C2196" s="355"/>
      <c r="D2196" s="44" t="s">
        <v>155</v>
      </c>
      <c r="E2196" s="132">
        <f>SUM(E2194:E2195)</f>
        <v>146.573</v>
      </c>
    </row>
    <row r="2197" spans="1:5" ht="13.5" thickBot="1">
      <c r="A2197" s="354"/>
      <c r="B2197" s="374"/>
      <c r="C2197" s="374"/>
      <c r="D2197" s="374"/>
      <c r="E2197" s="355"/>
    </row>
    <row r="2198" spans="1:5" ht="13.5" thickBot="1">
      <c r="A2198" s="4"/>
      <c r="B2198" s="354"/>
      <c r="C2198" s="355"/>
      <c r="D2198" s="13" t="s">
        <v>144</v>
      </c>
      <c r="E2198" s="61">
        <v>1438.6</v>
      </c>
    </row>
    <row r="2199" spans="1:5" ht="13.5" thickBot="1">
      <c r="A2199" s="354"/>
      <c r="B2199" s="374"/>
      <c r="C2199" s="374"/>
      <c r="D2199" s="374"/>
      <c r="E2199" s="355"/>
    </row>
    <row r="2200" spans="1:5" ht="13.5" thickBot="1">
      <c r="A2200" s="78"/>
      <c r="B2200" s="356" t="s">
        <v>527</v>
      </c>
      <c r="C2200" s="357"/>
      <c r="D2200" s="122" t="s">
        <v>196</v>
      </c>
      <c r="E2200" s="59">
        <v>1375.36</v>
      </c>
    </row>
    <row r="2201" spans="1:5" ht="13.5" thickBot="1">
      <c r="A2201" s="57" t="s">
        <v>153</v>
      </c>
      <c r="B2201" s="356"/>
      <c r="C2201" s="357"/>
      <c r="D2201" s="58" t="s">
        <v>154</v>
      </c>
      <c r="E2201" s="59">
        <v>3.61</v>
      </c>
    </row>
    <row r="2202" spans="1:5" ht="13.5" thickBot="1">
      <c r="A2202" s="117"/>
      <c r="B2202" s="356"/>
      <c r="C2202" s="357"/>
      <c r="D2202" s="44" t="s">
        <v>155</v>
      </c>
      <c r="E2202" s="61">
        <f>SUM(E2200:E2201)</f>
        <v>1378.9699999999998</v>
      </c>
    </row>
    <row r="2203" spans="1:5" ht="13.5" thickBot="1">
      <c r="A2203" s="356"/>
      <c r="B2203" s="358"/>
      <c r="C2203" s="358"/>
      <c r="D2203" s="358"/>
      <c r="E2203" s="357"/>
    </row>
    <row r="2204" spans="1:5" ht="13.5" thickBot="1">
      <c r="A2204" s="102" t="s">
        <v>323</v>
      </c>
      <c r="B2204" s="356" t="s">
        <v>586</v>
      </c>
      <c r="C2204" s="358"/>
      <c r="D2204" s="358"/>
      <c r="E2204" s="357"/>
    </row>
    <row r="2205" spans="1:5" ht="13.5" thickBot="1">
      <c r="A2205" s="356"/>
      <c r="B2205" s="358"/>
      <c r="C2205" s="358"/>
      <c r="D2205" s="358"/>
      <c r="E2205" s="357"/>
    </row>
    <row r="2206" spans="1:5" ht="13.5" thickBot="1">
      <c r="A2206" s="57"/>
      <c r="B2206" s="356"/>
      <c r="C2206" s="357"/>
      <c r="D2206" s="58" t="s">
        <v>167</v>
      </c>
      <c r="E2206" s="59">
        <f>E2202*10%</f>
        <v>137.897</v>
      </c>
    </row>
    <row r="2207" spans="1:5" ht="13.5" thickBot="1">
      <c r="A2207" s="57"/>
      <c r="B2207" s="356"/>
      <c r="C2207" s="357"/>
      <c r="D2207" s="58" t="s">
        <v>160</v>
      </c>
      <c r="E2207" s="59">
        <v>17.37</v>
      </c>
    </row>
    <row r="2208" spans="1:5" ht="13.5" thickBot="1">
      <c r="A2208" s="79"/>
      <c r="B2208" s="356"/>
      <c r="C2208" s="357"/>
      <c r="D2208" s="44" t="s">
        <v>155</v>
      </c>
      <c r="E2208" s="132">
        <f>SUM(E2206:E2207)</f>
        <v>155.267</v>
      </c>
    </row>
    <row r="2209" spans="1:5" ht="13.5" thickBot="1">
      <c r="A2209" s="356"/>
      <c r="B2209" s="358"/>
      <c r="C2209" s="358"/>
      <c r="D2209" s="358"/>
      <c r="E2209" s="357"/>
    </row>
    <row r="2210" spans="1:5" ht="13.5" thickBot="1">
      <c r="A2210" s="57"/>
      <c r="B2210" s="356"/>
      <c r="C2210" s="357"/>
      <c r="D2210" s="60" t="s">
        <v>144</v>
      </c>
      <c r="E2210" s="61">
        <v>1534.24</v>
      </c>
    </row>
    <row r="2211" spans="1:5" ht="13.5" thickBot="1">
      <c r="A2211" s="356"/>
      <c r="B2211" s="358"/>
      <c r="C2211" s="358"/>
      <c r="D2211" s="358"/>
      <c r="E2211" s="357"/>
    </row>
    <row r="2212" spans="1:5" ht="13.5" thickBot="1">
      <c r="A2212" s="4"/>
      <c r="B2212" s="354" t="s">
        <v>528</v>
      </c>
      <c r="C2212" s="355"/>
      <c r="D2212" s="119" t="s">
        <v>197</v>
      </c>
      <c r="E2212" s="67">
        <v>1462.3</v>
      </c>
    </row>
    <row r="2213" spans="1:5" ht="13.5" thickBot="1">
      <c r="A2213" s="4" t="s">
        <v>153</v>
      </c>
      <c r="B2213" s="354"/>
      <c r="C2213" s="355"/>
      <c r="D2213" s="66" t="s">
        <v>154</v>
      </c>
      <c r="E2213" s="67">
        <v>3.61</v>
      </c>
    </row>
    <row r="2214" spans="1:5" ht="13.5" thickBot="1">
      <c r="A2214" s="30"/>
      <c r="B2214" s="354"/>
      <c r="C2214" s="355"/>
      <c r="D2214" s="44" t="s">
        <v>155</v>
      </c>
      <c r="E2214" s="61">
        <f>SUM(E2212:E2213)</f>
        <v>1465.9099999999999</v>
      </c>
    </row>
    <row r="2215" spans="1:5" ht="13.5" thickBot="1">
      <c r="A2215" s="354"/>
      <c r="B2215" s="374"/>
      <c r="C2215" s="374"/>
      <c r="D2215" s="374"/>
      <c r="E2215" s="355"/>
    </row>
    <row r="2216" spans="1:5" ht="13.5" thickBot="1">
      <c r="A2216" s="70" t="s">
        <v>323</v>
      </c>
      <c r="B2216" s="354" t="s">
        <v>587</v>
      </c>
      <c r="C2216" s="374"/>
      <c r="D2216" s="374"/>
      <c r="E2216" s="355"/>
    </row>
    <row r="2217" spans="1:5" ht="13.5" thickBot="1">
      <c r="A2217" s="354"/>
      <c r="B2217" s="374"/>
      <c r="C2217" s="374"/>
      <c r="D2217" s="374"/>
      <c r="E2217" s="355"/>
    </row>
    <row r="2218" spans="1:5" ht="13.5" thickBot="1">
      <c r="A2218" s="4"/>
      <c r="B2218" s="354"/>
      <c r="C2218" s="355"/>
      <c r="D2218" s="66" t="s">
        <v>167</v>
      </c>
      <c r="E2218" s="67">
        <f>E2214*10%</f>
        <v>146.59099999999998</v>
      </c>
    </row>
    <row r="2219" spans="1:5" ht="13.5" thickBot="1">
      <c r="A2219" s="4"/>
      <c r="B2219" s="354"/>
      <c r="C2219" s="355"/>
      <c r="D2219" s="66" t="s">
        <v>160</v>
      </c>
      <c r="E2219" s="67">
        <v>17.37</v>
      </c>
    </row>
    <row r="2220" spans="1:5" ht="13.5" thickBot="1">
      <c r="A2220" s="50"/>
      <c r="B2220" s="354"/>
      <c r="C2220" s="355"/>
      <c r="D2220" s="44" t="s">
        <v>155</v>
      </c>
      <c r="E2220" s="132">
        <f>SUM(E2218:E2219)</f>
        <v>163.96099999999998</v>
      </c>
    </row>
    <row r="2221" spans="1:5" ht="13.5" thickBot="1">
      <c r="A2221" s="354"/>
      <c r="B2221" s="374"/>
      <c r="C2221" s="374"/>
      <c r="D2221" s="374"/>
      <c r="E2221" s="355"/>
    </row>
    <row r="2222" spans="1:5" ht="13.5" thickBot="1">
      <c r="A2222" s="4"/>
      <c r="B2222" s="354"/>
      <c r="C2222" s="355"/>
      <c r="D2222" s="13" t="s">
        <v>144</v>
      </c>
      <c r="E2222" s="61">
        <v>1629.87</v>
      </c>
    </row>
    <row r="2223" spans="1:5" ht="13.5" thickBot="1">
      <c r="A2223" s="354"/>
      <c r="B2223" s="374"/>
      <c r="C2223" s="374"/>
      <c r="D2223" s="374"/>
      <c r="E2223" s="355"/>
    </row>
    <row r="2224" spans="1:5" ht="13.5" thickBot="1">
      <c r="A2224" s="57"/>
      <c r="B2224" s="356" t="s">
        <v>529</v>
      </c>
      <c r="C2224" s="357"/>
      <c r="D2224" s="111" t="s">
        <v>199</v>
      </c>
      <c r="E2224" s="59">
        <v>1549.24</v>
      </c>
    </row>
    <row r="2225" spans="1:5" ht="13.5" thickBot="1">
      <c r="A2225" s="57" t="s">
        <v>153</v>
      </c>
      <c r="B2225" s="356"/>
      <c r="C2225" s="357"/>
      <c r="D2225" s="58" t="s">
        <v>154</v>
      </c>
      <c r="E2225" s="59">
        <v>3.61</v>
      </c>
    </row>
    <row r="2226" spans="1:5" ht="13.5" thickBot="1">
      <c r="A2226" s="117"/>
      <c r="B2226" s="356"/>
      <c r="C2226" s="357"/>
      <c r="D2226" s="44" t="s">
        <v>155</v>
      </c>
      <c r="E2226" s="61">
        <f>SUM(E2224:E2225)</f>
        <v>1552.85</v>
      </c>
    </row>
    <row r="2227" spans="1:5" ht="13.5" thickBot="1">
      <c r="A2227" s="356"/>
      <c r="B2227" s="358"/>
      <c r="C2227" s="358"/>
      <c r="D2227" s="358"/>
      <c r="E2227" s="357"/>
    </row>
    <row r="2228" spans="1:5" ht="13.5" thickBot="1">
      <c r="A2228" s="102" t="s">
        <v>323</v>
      </c>
      <c r="B2228" s="356" t="s">
        <v>588</v>
      </c>
      <c r="C2228" s="358"/>
      <c r="D2228" s="358"/>
      <c r="E2228" s="357"/>
    </row>
    <row r="2229" spans="1:5" ht="13.5" thickBot="1">
      <c r="A2229" s="356"/>
      <c r="B2229" s="358"/>
      <c r="C2229" s="358"/>
      <c r="D2229" s="358"/>
      <c r="E2229" s="357"/>
    </row>
    <row r="2230" spans="1:5" ht="13.5" thickBot="1">
      <c r="A2230" s="57"/>
      <c r="B2230" s="356"/>
      <c r="C2230" s="357"/>
      <c r="D2230" s="58" t="s">
        <v>167</v>
      </c>
      <c r="E2230" s="59">
        <f>E2226*10%</f>
        <v>155.285</v>
      </c>
    </row>
    <row r="2231" spans="1:5" ht="13.5" thickBot="1">
      <c r="A2231" s="57"/>
      <c r="B2231" s="356"/>
      <c r="C2231" s="357"/>
      <c r="D2231" s="58" t="s">
        <v>160</v>
      </c>
      <c r="E2231" s="59">
        <v>17.37</v>
      </c>
    </row>
    <row r="2232" spans="1:5" ht="13.5" thickBot="1">
      <c r="A2232" s="64"/>
      <c r="B2232" s="356"/>
      <c r="C2232" s="357"/>
      <c r="D2232" s="44" t="s">
        <v>155</v>
      </c>
      <c r="E2232" s="132">
        <f>SUM(E2230:E2231)</f>
        <v>172.655</v>
      </c>
    </row>
    <row r="2233" spans="1:5" ht="13.5" thickBot="1">
      <c r="A2233" s="356"/>
      <c r="B2233" s="358"/>
      <c r="C2233" s="358"/>
      <c r="D2233" s="358"/>
      <c r="E2233" s="357"/>
    </row>
    <row r="2234" spans="1:5" ht="13.5" thickBot="1">
      <c r="A2234" s="57"/>
      <c r="B2234" s="356"/>
      <c r="C2234" s="357"/>
      <c r="D2234" s="60" t="s">
        <v>144</v>
      </c>
      <c r="E2234" s="61">
        <v>1725.51</v>
      </c>
    </row>
    <row r="2235" spans="1:5" ht="13.5" thickBot="1">
      <c r="A2235" s="356"/>
      <c r="B2235" s="358"/>
      <c r="C2235" s="358"/>
      <c r="D2235" s="358"/>
      <c r="E2235" s="357"/>
    </row>
    <row r="2236" spans="1:5" ht="13.5" thickBot="1">
      <c r="A2236" s="4"/>
      <c r="B2236" s="354" t="s">
        <v>530</v>
      </c>
      <c r="C2236" s="355"/>
      <c r="D2236" s="119" t="s">
        <v>200</v>
      </c>
      <c r="E2236" s="67">
        <v>1679.64</v>
      </c>
    </row>
    <row r="2237" spans="1:5" ht="13.5" thickBot="1">
      <c r="A2237" s="4" t="s">
        <v>153</v>
      </c>
      <c r="B2237" s="354"/>
      <c r="C2237" s="355"/>
      <c r="D2237" s="66" t="s">
        <v>154</v>
      </c>
      <c r="E2237" s="67">
        <v>3.61</v>
      </c>
    </row>
    <row r="2238" spans="1:5" ht="13.5" thickBot="1">
      <c r="A2238" s="30"/>
      <c r="B2238" s="354"/>
      <c r="C2238" s="355"/>
      <c r="D2238" s="44" t="s">
        <v>155</v>
      </c>
      <c r="E2238" s="61">
        <f>SUM(E2236:E2237)</f>
        <v>1683.25</v>
      </c>
    </row>
    <row r="2239" spans="1:5" ht="13.5" thickBot="1">
      <c r="A2239" s="354"/>
      <c r="B2239" s="374"/>
      <c r="C2239" s="374"/>
      <c r="D2239" s="374"/>
      <c r="E2239" s="355"/>
    </row>
    <row r="2240" spans="1:5" ht="13.5" thickBot="1">
      <c r="A2240" s="70" t="s">
        <v>323</v>
      </c>
      <c r="B2240" s="354" t="s">
        <v>589</v>
      </c>
      <c r="C2240" s="374"/>
      <c r="D2240" s="374"/>
      <c r="E2240" s="355"/>
    </row>
    <row r="2241" spans="1:5" ht="13.5" thickBot="1">
      <c r="A2241" s="354"/>
      <c r="B2241" s="374"/>
      <c r="C2241" s="374"/>
      <c r="D2241" s="374"/>
      <c r="E2241" s="355"/>
    </row>
    <row r="2242" spans="1:5" ht="13.5" thickBot="1">
      <c r="A2242" s="4"/>
      <c r="B2242" s="354"/>
      <c r="C2242" s="355"/>
      <c r="D2242" s="66" t="s">
        <v>167</v>
      </c>
      <c r="E2242" s="67">
        <f>E2238*10%</f>
        <v>168.32500000000002</v>
      </c>
    </row>
    <row r="2243" spans="1:5" ht="13.5" thickBot="1">
      <c r="A2243" s="4"/>
      <c r="B2243" s="354"/>
      <c r="C2243" s="355"/>
      <c r="D2243" s="66" t="s">
        <v>160</v>
      </c>
      <c r="E2243" s="67">
        <v>17.37</v>
      </c>
    </row>
    <row r="2244" spans="1:5" ht="13.5" thickBot="1">
      <c r="A2244" s="50"/>
      <c r="B2244" s="354"/>
      <c r="C2244" s="355"/>
      <c r="D2244" s="44" t="s">
        <v>155</v>
      </c>
      <c r="E2244" s="132">
        <f>SUM(E2242:E2243)</f>
        <v>185.69500000000002</v>
      </c>
    </row>
    <row r="2245" spans="1:5" ht="13.5" thickBot="1">
      <c r="A2245" s="354"/>
      <c r="B2245" s="374"/>
      <c r="C2245" s="374"/>
      <c r="D2245" s="374"/>
      <c r="E2245" s="355"/>
    </row>
    <row r="2246" spans="1:5" ht="13.5" thickBot="1">
      <c r="A2246" s="4"/>
      <c r="B2246" s="354"/>
      <c r="C2246" s="355"/>
      <c r="D2246" s="13" t="s">
        <v>144</v>
      </c>
      <c r="E2246" s="61">
        <v>1868.95</v>
      </c>
    </row>
    <row r="2247" spans="1:5" ht="13.5" thickBot="1">
      <c r="A2247" s="354"/>
      <c r="B2247" s="374"/>
      <c r="C2247" s="374"/>
      <c r="D2247" s="374"/>
      <c r="E2247" s="355"/>
    </row>
    <row r="2248" spans="1:5" ht="13.5" thickBot="1">
      <c r="A2248" s="4"/>
      <c r="B2248" s="354" t="s">
        <v>531</v>
      </c>
      <c r="C2248" s="355"/>
      <c r="D2248" s="123" t="s">
        <v>201</v>
      </c>
      <c r="E2248" s="59">
        <v>1853.52</v>
      </c>
    </row>
    <row r="2249" spans="1:5" ht="13.5" thickBot="1">
      <c r="A2249" s="4" t="s">
        <v>153</v>
      </c>
      <c r="B2249" s="354"/>
      <c r="C2249" s="355"/>
      <c r="D2249" s="66" t="s">
        <v>154</v>
      </c>
      <c r="E2249" s="59">
        <v>3.61</v>
      </c>
    </row>
    <row r="2250" spans="1:5" ht="13.5" thickBot="1">
      <c r="A2250" s="4"/>
      <c r="B2250" s="354"/>
      <c r="C2250" s="355"/>
      <c r="D2250" s="44" t="s">
        <v>155</v>
      </c>
      <c r="E2250" s="61">
        <v>1857.13</v>
      </c>
    </row>
    <row r="2251" spans="1:5" ht="13.5" thickBot="1">
      <c r="A2251" s="354"/>
      <c r="B2251" s="374"/>
      <c r="C2251" s="374"/>
      <c r="D2251" s="374"/>
      <c r="E2251" s="355"/>
    </row>
    <row r="2252" spans="1:5" ht="13.5" thickBot="1">
      <c r="A2252" s="20" t="s">
        <v>323</v>
      </c>
      <c r="B2252" s="374" t="s">
        <v>590</v>
      </c>
      <c r="C2252" s="374"/>
      <c r="D2252" s="374"/>
      <c r="E2252" s="355"/>
    </row>
    <row r="2253" spans="1:5" ht="13.5" thickBot="1">
      <c r="A2253" s="354"/>
      <c r="B2253" s="374"/>
      <c r="C2253" s="374"/>
      <c r="D2253" s="374"/>
      <c r="E2253" s="355"/>
    </row>
    <row r="2254" spans="1:5" ht="13.5" thickBot="1">
      <c r="A2254" s="4"/>
      <c r="B2254" s="354"/>
      <c r="C2254" s="355"/>
      <c r="D2254" s="66" t="s">
        <v>167</v>
      </c>
      <c r="E2254" s="67">
        <v>185.71</v>
      </c>
    </row>
    <row r="2255" spans="1:5" ht="13.5" thickBot="1">
      <c r="A2255" s="20"/>
      <c r="B2255" s="354"/>
      <c r="C2255" s="355"/>
      <c r="D2255" s="124" t="s">
        <v>160</v>
      </c>
      <c r="E2255" s="125">
        <v>17.37</v>
      </c>
    </row>
    <row r="2256" spans="1:5" ht="13.5" thickBot="1">
      <c r="A2256" s="50"/>
      <c r="B2256" s="354"/>
      <c r="C2256" s="374"/>
      <c r="D2256" s="44" t="s">
        <v>155</v>
      </c>
      <c r="E2256" s="132">
        <f>SUM(E2254:E2255)</f>
        <v>203.08</v>
      </c>
    </row>
    <row r="2257" spans="1:5" ht="13.5" thickBot="1">
      <c r="A2257" s="354"/>
      <c r="B2257" s="374"/>
      <c r="C2257" s="374"/>
      <c r="D2257" s="374"/>
      <c r="E2257" s="355"/>
    </row>
    <row r="2258" spans="1:5" ht="13.5" thickBot="1">
      <c r="A2258" s="20"/>
      <c r="B2258" s="354"/>
      <c r="C2258" s="355"/>
      <c r="D2258" s="44" t="s">
        <v>144</v>
      </c>
      <c r="E2258" s="136">
        <v>2060.21</v>
      </c>
    </row>
    <row r="2259" spans="1:5" ht="13.5" thickBot="1">
      <c r="A2259" s="354"/>
      <c r="B2259" s="374"/>
      <c r="C2259" s="374"/>
      <c r="D2259" s="374"/>
      <c r="E2259" s="355"/>
    </row>
    <row r="2260" spans="1:5" ht="13.5" thickBot="1">
      <c r="A2260" s="371" t="s">
        <v>532</v>
      </c>
      <c r="B2260" s="372"/>
      <c r="C2260" s="372"/>
      <c r="D2260" s="372"/>
      <c r="E2260" s="373"/>
    </row>
    <row r="2261" spans="1:5" ht="13.5" thickBot="1">
      <c r="A2261" s="10" t="s">
        <v>100</v>
      </c>
      <c r="B2261" s="351" t="s">
        <v>101</v>
      </c>
      <c r="C2261" s="353"/>
      <c r="D2261" s="11" t="s">
        <v>102</v>
      </c>
      <c r="E2261" s="56" t="s">
        <v>103</v>
      </c>
    </row>
    <row r="2262" spans="1:5" ht="13.5" thickBot="1">
      <c r="A2262" s="20" t="s">
        <v>109</v>
      </c>
      <c r="B2262" s="354" t="s">
        <v>116</v>
      </c>
      <c r="C2262" s="355"/>
      <c r="D2262" s="126" t="s">
        <v>533</v>
      </c>
      <c r="E2262" s="137">
        <v>27.8</v>
      </c>
    </row>
    <row r="2263" spans="1:5" ht="13.5" thickBot="1">
      <c r="A2263" s="20"/>
      <c r="B2263" s="354"/>
      <c r="C2263" s="355"/>
      <c r="D2263" s="66" t="s">
        <v>154</v>
      </c>
      <c r="E2263" s="137">
        <v>3.61</v>
      </c>
    </row>
    <row r="2264" spans="1:5" ht="13.5" thickBot="1">
      <c r="A2264" s="20"/>
      <c r="B2264" s="354"/>
      <c r="C2264" s="355"/>
      <c r="D2264" s="44" t="s">
        <v>155</v>
      </c>
      <c r="E2264" s="136">
        <v>31.41</v>
      </c>
    </row>
    <row r="2265" spans="1:5" ht="13.5" thickBot="1">
      <c r="A2265" s="354"/>
      <c r="B2265" s="374"/>
      <c r="C2265" s="374"/>
      <c r="D2265" s="374"/>
      <c r="E2265" s="355"/>
    </row>
    <row r="2266" spans="1:5" ht="13.5" thickBot="1">
      <c r="A2266" s="20" t="s">
        <v>323</v>
      </c>
      <c r="B2266" s="354" t="s">
        <v>557</v>
      </c>
      <c r="C2266" s="374"/>
      <c r="D2266" s="374"/>
      <c r="E2266" s="355"/>
    </row>
    <row r="2267" spans="1:5" ht="13.5" thickBot="1">
      <c r="A2267" s="354"/>
      <c r="B2267" s="374"/>
      <c r="C2267" s="374"/>
      <c r="D2267" s="374"/>
      <c r="E2267" s="355"/>
    </row>
    <row r="2268" spans="1:5" ht="13.5" thickBot="1">
      <c r="A2268" s="20"/>
      <c r="B2268" s="354"/>
      <c r="C2268" s="374"/>
      <c r="D2268" s="124" t="s">
        <v>167</v>
      </c>
      <c r="E2268" s="139">
        <v>3.14</v>
      </c>
    </row>
    <row r="2269" spans="1:5" ht="13.5" thickBot="1">
      <c r="A2269" s="20"/>
      <c r="B2269" s="354"/>
      <c r="C2269" s="355"/>
      <c r="D2269" s="124" t="s">
        <v>160</v>
      </c>
      <c r="E2269" s="139">
        <v>5.21</v>
      </c>
    </row>
    <row r="2270" spans="1:5" ht="13.5" thickBot="1">
      <c r="A2270" s="50"/>
      <c r="B2270" s="354"/>
      <c r="C2270" s="355"/>
      <c r="D2270" s="44" t="s">
        <v>155</v>
      </c>
      <c r="E2270" s="138">
        <f>SUM(E2268:E2269)</f>
        <v>8.35</v>
      </c>
    </row>
    <row r="2271" spans="1:5" ht="13.5" thickBot="1">
      <c r="A2271" s="354"/>
      <c r="B2271" s="374"/>
      <c r="C2271" s="374"/>
      <c r="D2271" s="374"/>
      <c r="E2271" s="355"/>
    </row>
    <row r="2272" spans="1:5" ht="13.5" thickBot="1">
      <c r="A2272" s="20"/>
      <c r="B2272" s="354"/>
      <c r="C2272" s="355"/>
      <c r="D2272" s="44" t="s">
        <v>144</v>
      </c>
      <c r="E2272" s="140">
        <v>39.76</v>
      </c>
    </row>
    <row r="2273" spans="1:5" ht="13.5" thickBot="1">
      <c r="A2273" s="354"/>
      <c r="B2273" s="374"/>
      <c r="C2273" s="374"/>
      <c r="D2273" s="374"/>
      <c r="E2273" s="355"/>
    </row>
    <row r="2274" spans="1:5" ht="13.5" thickBot="1">
      <c r="A2274" s="20" t="s">
        <v>109</v>
      </c>
      <c r="B2274" s="354" t="s">
        <v>107</v>
      </c>
      <c r="C2274" s="355"/>
      <c r="D2274" s="126" t="s">
        <v>534</v>
      </c>
      <c r="E2274" s="127"/>
    </row>
    <row r="2275" spans="1:5" ht="20.25" customHeight="1" thickBot="1">
      <c r="A2275" s="378" t="s">
        <v>597</v>
      </c>
      <c r="B2275" s="379"/>
      <c r="C2275" s="379"/>
      <c r="D2275" s="379"/>
      <c r="E2275" s="380"/>
    </row>
    <row r="2276" spans="1:5" ht="13.5" thickBot="1">
      <c r="A2276" s="354"/>
      <c r="B2276" s="374"/>
      <c r="C2276" s="374"/>
      <c r="D2276" s="374"/>
      <c r="E2276" s="355"/>
    </row>
    <row r="2277" spans="1:5" ht="13.5" thickBot="1">
      <c r="A2277" s="128"/>
      <c r="B2277" s="354" t="s">
        <v>357</v>
      </c>
      <c r="C2277" s="355"/>
      <c r="D2277" s="66" t="s">
        <v>535</v>
      </c>
      <c r="E2277" s="129"/>
    </row>
    <row r="2278" spans="1:5" ht="12.75">
      <c r="A2278" s="381" t="s">
        <v>536</v>
      </c>
      <c r="B2278" s="382"/>
      <c r="C2278" s="382"/>
      <c r="D2278" s="382"/>
      <c r="E2278" s="383"/>
    </row>
    <row r="2279" spans="1:5" ht="22.5" customHeight="1" thickBot="1">
      <c r="A2279" s="384"/>
      <c r="B2279" s="385"/>
      <c r="C2279" s="385"/>
      <c r="D2279" s="385"/>
      <c r="E2279" s="386"/>
    </row>
    <row r="2280" spans="1:5" ht="13.5" thickBot="1">
      <c r="A2280" s="354"/>
      <c r="B2280" s="374"/>
      <c r="C2280" s="374"/>
      <c r="D2280" s="374"/>
      <c r="E2280" s="355"/>
    </row>
    <row r="2281" spans="1:5" ht="13.5" thickBot="1">
      <c r="A2281" s="17" t="s">
        <v>111</v>
      </c>
      <c r="B2281" s="354"/>
      <c r="C2281" s="355"/>
      <c r="D2281" s="126" t="s">
        <v>537</v>
      </c>
      <c r="E2281" s="137">
        <v>10.44</v>
      </c>
    </row>
    <row r="2282" spans="1:5" ht="13.5" thickBot="1">
      <c r="A2282" s="20"/>
      <c r="B2282" s="354"/>
      <c r="C2282" s="355"/>
      <c r="D2282" s="66" t="s">
        <v>154</v>
      </c>
      <c r="E2282" s="137">
        <v>3.61</v>
      </c>
    </row>
    <row r="2283" spans="1:5" ht="13.5" thickBot="1">
      <c r="A2283" s="20"/>
      <c r="B2283" s="354"/>
      <c r="C2283" s="355"/>
      <c r="D2283" s="44" t="s">
        <v>155</v>
      </c>
      <c r="E2283" s="136">
        <v>14.05</v>
      </c>
    </row>
    <row r="2284" spans="1:5" ht="13.5" thickBot="1">
      <c r="A2284" s="354"/>
      <c r="B2284" s="374"/>
      <c r="C2284" s="374"/>
      <c r="D2284" s="374"/>
      <c r="E2284" s="355"/>
    </row>
    <row r="2285" spans="1:5" ht="13.5" thickBot="1">
      <c r="A2285" s="20" t="s">
        <v>323</v>
      </c>
      <c r="B2285" s="354" t="s">
        <v>391</v>
      </c>
      <c r="C2285" s="374"/>
      <c r="D2285" s="374"/>
      <c r="E2285" s="355"/>
    </row>
    <row r="2286" spans="1:5" ht="13.5" thickBot="1">
      <c r="A2286" s="354"/>
      <c r="B2286" s="374"/>
      <c r="C2286" s="374"/>
      <c r="D2286" s="374"/>
      <c r="E2286" s="355"/>
    </row>
    <row r="2287" spans="1:5" ht="13.5" thickBot="1">
      <c r="A2287" s="20"/>
      <c r="B2287" s="354"/>
      <c r="C2287" s="355"/>
      <c r="D2287" s="124" t="s">
        <v>167</v>
      </c>
      <c r="E2287" s="139">
        <v>1.41</v>
      </c>
    </row>
    <row r="2288" spans="1:5" ht="13.5" thickBot="1">
      <c r="A2288" s="20"/>
      <c r="B2288" s="354"/>
      <c r="C2288" s="355"/>
      <c r="D2288" s="124" t="s">
        <v>160</v>
      </c>
      <c r="E2288" s="139">
        <v>6.93</v>
      </c>
    </row>
    <row r="2289" spans="1:5" ht="13.5" thickBot="1">
      <c r="A2289" s="50"/>
      <c r="B2289" s="354"/>
      <c r="C2289" s="355"/>
      <c r="D2289" s="44" t="s">
        <v>155</v>
      </c>
      <c r="E2289" s="138">
        <f>SUM(E2287:E2288)</f>
        <v>8.34</v>
      </c>
    </row>
    <row r="2290" spans="1:5" ht="13.5" thickBot="1">
      <c r="A2290" s="354"/>
      <c r="B2290" s="374"/>
      <c r="C2290" s="374"/>
      <c r="D2290" s="374"/>
      <c r="E2290" s="355"/>
    </row>
    <row r="2291" spans="1:5" ht="13.5" thickBot="1">
      <c r="A2291" s="20"/>
      <c r="B2291" s="354"/>
      <c r="C2291" s="355"/>
      <c r="D2291" s="44" t="s">
        <v>144</v>
      </c>
      <c r="E2291" s="136">
        <v>22.39</v>
      </c>
    </row>
    <row r="2292" spans="1:5" ht="13.5" thickBot="1">
      <c r="A2292" s="354"/>
      <c r="B2292" s="374"/>
      <c r="C2292" s="374"/>
      <c r="D2292" s="374"/>
      <c r="E2292" s="355"/>
    </row>
    <row r="2293" spans="1:5" ht="13.5" thickBot="1">
      <c r="A2293" s="371" t="s">
        <v>538</v>
      </c>
      <c r="B2293" s="372"/>
      <c r="C2293" s="372"/>
      <c r="D2293" s="372"/>
      <c r="E2293" s="373"/>
    </row>
    <row r="2294" spans="1:5" ht="13.5" thickBot="1">
      <c r="A2294" s="10" t="s">
        <v>100</v>
      </c>
      <c r="B2294" s="351" t="s">
        <v>101</v>
      </c>
      <c r="C2294" s="353"/>
      <c r="D2294" s="11" t="s">
        <v>102</v>
      </c>
      <c r="E2294" s="56" t="s">
        <v>103</v>
      </c>
    </row>
    <row r="2295" spans="1:5" ht="13.5" thickBot="1">
      <c r="A2295" s="17" t="s">
        <v>113</v>
      </c>
      <c r="B2295" s="354"/>
      <c r="C2295" s="355"/>
      <c r="D2295" s="126" t="s">
        <v>539</v>
      </c>
      <c r="E2295" s="130"/>
    </row>
    <row r="2296" spans="1:5" ht="13.5" thickBot="1">
      <c r="A2296" s="20"/>
      <c r="B2296" s="354" t="s">
        <v>116</v>
      </c>
      <c r="C2296" s="355"/>
      <c r="D2296" s="131" t="s">
        <v>540</v>
      </c>
      <c r="E2296" s="139">
        <v>670.28</v>
      </c>
    </row>
    <row r="2297" spans="1:5" ht="13.5" thickBot="1">
      <c r="A2297" s="20"/>
      <c r="B2297" s="354"/>
      <c r="C2297" s="355"/>
      <c r="D2297" s="124" t="s">
        <v>154</v>
      </c>
      <c r="E2297" s="139">
        <v>3.61</v>
      </c>
    </row>
    <row r="2298" spans="1:5" ht="13.5" thickBot="1">
      <c r="A2298" s="20"/>
      <c r="B2298" s="354"/>
      <c r="C2298" s="355"/>
      <c r="D2298" s="44" t="s">
        <v>155</v>
      </c>
      <c r="E2298" s="136">
        <v>673.89</v>
      </c>
    </row>
    <row r="2299" spans="1:5" ht="13.5" thickBot="1">
      <c r="A2299" s="354"/>
      <c r="B2299" s="374"/>
      <c r="C2299" s="374"/>
      <c r="D2299" s="374"/>
      <c r="E2299" s="355"/>
    </row>
    <row r="2300" spans="1:5" ht="13.5" thickBot="1">
      <c r="A2300" s="20" t="s">
        <v>323</v>
      </c>
      <c r="B2300" s="354" t="s">
        <v>598</v>
      </c>
      <c r="C2300" s="374"/>
      <c r="D2300" s="374"/>
      <c r="E2300" s="355"/>
    </row>
    <row r="2301" spans="1:5" ht="13.5" thickBot="1">
      <c r="A2301" s="354"/>
      <c r="B2301" s="374"/>
      <c r="C2301" s="374"/>
      <c r="D2301" s="374"/>
      <c r="E2301" s="355"/>
    </row>
    <row r="2302" spans="1:5" ht="13.5" thickBot="1">
      <c r="A2302" s="20"/>
      <c r="B2302" s="354"/>
      <c r="C2302" s="355"/>
      <c r="D2302" s="124" t="s">
        <v>167</v>
      </c>
      <c r="E2302" s="139">
        <v>67.39</v>
      </c>
    </row>
    <row r="2303" spans="1:5" ht="13.5" thickBot="1">
      <c r="A2303" s="20"/>
      <c r="B2303" s="354"/>
      <c r="C2303" s="355"/>
      <c r="D2303" s="124" t="s">
        <v>160</v>
      </c>
      <c r="E2303" s="139">
        <v>17.37</v>
      </c>
    </row>
    <row r="2304" spans="1:5" ht="13.5" thickBot="1">
      <c r="A2304" s="50"/>
      <c r="B2304" s="354"/>
      <c r="C2304" s="355"/>
      <c r="D2304" s="44" t="s">
        <v>155</v>
      </c>
      <c r="E2304" s="138">
        <f>SUM(E2302:E2303)</f>
        <v>84.76</v>
      </c>
    </row>
    <row r="2305" spans="1:5" ht="13.5" thickBot="1">
      <c r="A2305" s="354"/>
      <c r="B2305" s="374"/>
      <c r="C2305" s="374"/>
      <c r="D2305" s="374"/>
      <c r="E2305" s="355"/>
    </row>
    <row r="2306" spans="1:5" ht="13.5" thickBot="1">
      <c r="A2306" s="20"/>
      <c r="B2306" s="354"/>
      <c r="C2306" s="355"/>
      <c r="D2306" s="89" t="s">
        <v>144</v>
      </c>
      <c r="E2306" s="140">
        <v>758.65</v>
      </c>
    </row>
    <row r="2307" spans="1:5" ht="13.5" thickBot="1">
      <c r="A2307" s="354"/>
      <c r="B2307" s="374"/>
      <c r="C2307" s="374"/>
      <c r="D2307" s="374"/>
      <c r="E2307" s="355"/>
    </row>
    <row r="2308" spans="1:5" ht="13.5" thickBot="1">
      <c r="A2308" s="20"/>
      <c r="B2308" s="354" t="s">
        <v>107</v>
      </c>
      <c r="C2308" s="355"/>
      <c r="D2308" s="131" t="s">
        <v>541</v>
      </c>
      <c r="E2308" s="139">
        <v>10.44</v>
      </c>
    </row>
    <row r="2309" spans="1:5" ht="13.5" thickBot="1">
      <c r="A2309" s="354"/>
      <c r="B2309" s="374"/>
      <c r="C2309" s="374"/>
      <c r="D2309" s="374"/>
      <c r="E2309" s="355"/>
    </row>
    <row r="2310" spans="1:5" ht="13.5" thickBot="1">
      <c r="A2310" s="20" t="s">
        <v>323</v>
      </c>
      <c r="B2310" s="374" t="s">
        <v>598</v>
      </c>
      <c r="C2310" s="374"/>
      <c r="D2310" s="374"/>
      <c r="E2310" s="355"/>
    </row>
    <row r="2311" spans="1:5" ht="13.5" thickBot="1">
      <c r="A2311" s="354"/>
      <c r="B2311" s="374"/>
      <c r="C2311" s="374"/>
      <c r="D2311" s="374"/>
      <c r="E2311" s="355"/>
    </row>
    <row r="2312" spans="1:5" ht="13.5" thickBot="1">
      <c r="A2312" s="20"/>
      <c r="B2312" s="354"/>
      <c r="C2312" s="355"/>
      <c r="D2312" s="124" t="s">
        <v>167</v>
      </c>
      <c r="E2312" s="139">
        <v>1.04</v>
      </c>
    </row>
    <row r="2313" spans="1:5" ht="13.5" thickBot="1">
      <c r="A2313" s="354"/>
      <c r="B2313" s="374"/>
      <c r="C2313" s="374"/>
      <c r="D2313" s="374"/>
      <c r="E2313" s="355"/>
    </row>
    <row r="2314" spans="1:5" ht="13.5" thickBot="1">
      <c r="A2314" s="20"/>
      <c r="B2314" s="354"/>
      <c r="C2314" s="355"/>
      <c r="D2314" s="44" t="s">
        <v>144</v>
      </c>
      <c r="E2314" s="136">
        <v>11.48</v>
      </c>
    </row>
    <row r="2315" spans="1:5" ht="13.5" thickBot="1">
      <c r="A2315" s="354"/>
      <c r="B2315" s="374"/>
      <c r="C2315" s="374"/>
      <c r="D2315" s="374"/>
      <c r="E2315" s="355"/>
    </row>
    <row r="2316" spans="1:5" ht="13.5" thickBot="1">
      <c r="A2316" s="20"/>
      <c r="B2316" s="354" t="s">
        <v>357</v>
      </c>
      <c r="C2316" s="355"/>
      <c r="D2316" s="131" t="s">
        <v>542</v>
      </c>
      <c r="E2316" s="137">
        <v>21.72</v>
      </c>
    </row>
    <row r="2317" spans="1:5" ht="13.5" thickBot="1">
      <c r="A2317" s="20"/>
      <c r="B2317" s="354"/>
      <c r="C2317" s="355"/>
      <c r="D2317" s="124" t="s">
        <v>154</v>
      </c>
      <c r="E2317" s="139">
        <v>3.61</v>
      </c>
    </row>
    <row r="2318" spans="1:5" ht="13.5" thickBot="1">
      <c r="A2318" s="50"/>
      <c r="B2318" s="354"/>
      <c r="C2318" s="355"/>
      <c r="D2318" s="40" t="s">
        <v>155</v>
      </c>
      <c r="E2318" s="107">
        <v>25.33</v>
      </c>
    </row>
    <row r="2319" spans="1:5" ht="13.5" thickBot="1">
      <c r="A2319" s="354"/>
      <c r="B2319" s="374"/>
      <c r="C2319" s="374"/>
      <c r="D2319" s="374"/>
      <c r="E2319" s="355"/>
    </row>
    <row r="2320" spans="1:5" ht="13.5" thickBot="1">
      <c r="A2320" s="20" t="s">
        <v>323</v>
      </c>
      <c r="B2320" s="354" t="s">
        <v>396</v>
      </c>
      <c r="C2320" s="374"/>
      <c r="D2320" s="374"/>
      <c r="E2320" s="355"/>
    </row>
    <row r="2321" spans="1:5" ht="13.5" thickBot="1">
      <c r="A2321" s="354"/>
      <c r="B2321" s="374"/>
      <c r="C2321" s="374"/>
      <c r="D2321" s="374"/>
      <c r="E2321" s="355"/>
    </row>
    <row r="2322" spans="1:5" ht="13.5" thickBot="1">
      <c r="A2322" s="20"/>
      <c r="B2322" s="354"/>
      <c r="C2322" s="355"/>
      <c r="D2322" s="124" t="s">
        <v>167</v>
      </c>
      <c r="E2322" s="139">
        <v>2.53</v>
      </c>
    </row>
    <row r="2323" spans="1:5" ht="13.5" thickBot="1">
      <c r="A2323" s="354"/>
      <c r="B2323" s="374"/>
      <c r="C2323" s="374"/>
      <c r="D2323" s="374"/>
      <c r="E2323" s="355"/>
    </row>
    <row r="2324" spans="1:5" ht="13.5" thickBot="1">
      <c r="A2324" s="20"/>
      <c r="B2324" s="354"/>
      <c r="C2324" s="355"/>
      <c r="D2324" s="44" t="s">
        <v>144</v>
      </c>
      <c r="E2324" s="136">
        <v>27.86</v>
      </c>
    </row>
    <row r="2325" spans="1:5" ht="13.5" thickBot="1">
      <c r="A2325" s="354"/>
      <c r="B2325" s="374"/>
      <c r="C2325" s="374"/>
      <c r="D2325" s="374"/>
      <c r="E2325" s="355"/>
    </row>
    <row r="2326" spans="1:5" ht="13.5" thickBot="1">
      <c r="A2326" s="78"/>
      <c r="B2326" s="356" t="s">
        <v>256</v>
      </c>
      <c r="C2326" s="357"/>
      <c r="D2326" s="91" t="s">
        <v>543</v>
      </c>
      <c r="E2326" s="139">
        <v>21.72</v>
      </c>
    </row>
    <row r="2327" spans="1:5" ht="13.5" thickBot="1">
      <c r="A2327" s="78"/>
      <c r="B2327" s="356"/>
      <c r="C2327" s="357"/>
      <c r="D2327" s="124" t="s">
        <v>154</v>
      </c>
      <c r="E2327" s="139">
        <v>3.61</v>
      </c>
    </row>
    <row r="2328" spans="1:5" ht="13.5" thickBot="1">
      <c r="A2328" s="78"/>
      <c r="B2328" s="356"/>
      <c r="C2328" s="357"/>
      <c r="D2328" s="89" t="s">
        <v>155</v>
      </c>
      <c r="E2328" s="136">
        <v>25.33</v>
      </c>
    </row>
    <row r="2329" spans="1:5" ht="13.5" thickBot="1">
      <c r="A2329" s="356"/>
      <c r="B2329" s="358"/>
      <c r="C2329" s="358"/>
      <c r="D2329" s="358"/>
      <c r="E2329" s="357"/>
    </row>
    <row r="2330" spans="1:5" ht="13.5" thickBot="1">
      <c r="A2330" s="78" t="s">
        <v>323</v>
      </c>
      <c r="B2330" s="356" t="s">
        <v>396</v>
      </c>
      <c r="C2330" s="358"/>
      <c r="D2330" s="358"/>
      <c r="E2330" s="357"/>
    </row>
    <row r="2331" spans="1:5" ht="13.5" thickBot="1">
      <c r="A2331" s="356"/>
      <c r="B2331" s="358"/>
      <c r="C2331" s="358"/>
      <c r="D2331" s="358"/>
      <c r="E2331" s="357"/>
    </row>
    <row r="2332" spans="1:5" ht="13.5" thickBot="1">
      <c r="A2332" s="78"/>
      <c r="B2332" s="356"/>
      <c r="C2332" s="357"/>
      <c r="D2332" s="124" t="s">
        <v>167</v>
      </c>
      <c r="E2332" s="139">
        <v>2.53</v>
      </c>
    </row>
    <row r="2333" spans="1:5" ht="13.5" thickBot="1">
      <c r="A2333" s="356"/>
      <c r="B2333" s="358"/>
      <c r="C2333" s="358"/>
      <c r="D2333" s="358"/>
      <c r="E2333" s="357"/>
    </row>
    <row r="2334" spans="1:5" ht="13.5" thickBot="1">
      <c r="A2334" s="20"/>
      <c r="B2334" s="354"/>
      <c r="C2334" s="355"/>
      <c r="D2334" s="13" t="s">
        <v>144</v>
      </c>
      <c r="E2334" s="140">
        <v>27.86</v>
      </c>
    </row>
    <row r="2335" spans="1:5" ht="13.5" thickBot="1">
      <c r="A2335" s="354"/>
      <c r="B2335" s="374"/>
      <c r="C2335" s="374"/>
      <c r="D2335" s="374"/>
      <c r="E2335" s="355"/>
    </row>
    <row r="2336" spans="1:5" ht="13.5" thickBot="1">
      <c r="A2336" s="17"/>
      <c r="B2336" s="354" t="s">
        <v>324</v>
      </c>
      <c r="C2336" s="355"/>
      <c r="D2336" s="131" t="s">
        <v>544</v>
      </c>
      <c r="E2336" s="139">
        <v>10.44</v>
      </c>
    </row>
    <row r="2337" spans="1:5" ht="13.5" thickBot="1">
      <c r="A2337" s="20"/>
      <c r="B2337" s="354"/>
      <c r="C2337" s="355"/>
      <c r="D2337" s="124" t="s">
        <v>154</v>
      </c>
      <c r="E2337" s="139">
        <v>3.61</v>
      </c>
    </row>
    <row r="2338" spans="1:5" ht="13.5" thickBot="1">
      <c r="A2338" s="20"/>
      <c r="B2338" s="354"/>
      <c r="C2338" s="355"/>
      <c r="D2338" s="89" t="s">
        <v>155</v>
      </c>
      <c r="E2338" s="136">
        <v>14.05</v>
      </c>
    </row>
    <row r="2339" spans="1:5" ht="13.5" thickBot="1">
      <c r="A2339" s="354"/>
      <c r="B2339" s="374"/>
      <c r="C2339" s="374"/>
      <c r="D2339" s="374"/>
      <c r="E2339" s="355"/>
    </row>
    <row r="2340" spans="1:5" ht="13.5" thickBot="1">
      <c r="A2340" s="20" t="s">
        <v>323</v>
      </c>
      <c r="B2340" s="354" t="s">
        <v>391</v>
      </c>
      <c r="C2340" s="374"/>
      <c r="D2340" s="374"/>
      <c r="E2340" s="355"/>
    </row>
    <row r="2341" spans="1:5" ht="13.5" thickBot="1">
      <c r="A2341" s="354"/>
      <c r="B2341" s="374"/>
      <c r="C2341" s="374"/>
      <c r="D2341" s="374"/>
      <c r="E2341" s="355"/>
    </row>
    <row r="2342" spans="1:5" ht="13.5" thickBot="1">
      <c r="A2342" s="20"/>
      <c r="B2342" s="354"/>
      <c r="C2342" s="355"/>
      <c r="D2342" s="124" t="s">
        <v>167</v>
      </c>
      <c r="E2342" s="139">
        <v>1.41</v>
      </c>
    </row>
    <row r="2343" spans="1:5" ht="13.5" thickBot="1">
      <c r="A2343" s="354"/>
      <c r="B2343" s="374"/>
      <c r="C2343" s="374"/>
      <c r="D2343" s="374"/>
      <c r="E2343" s="355"/>
    </row>
    <row r="2344" spans="1:5" ht="13.5" thickBot="1">
      <c r="A2344" s="20"/>
      <c r="B2344" s="354"/>
      <c r="C2344" s="355"/>
      <c r="D2344" s="44" t="s">
        <v>144</v>
      </c>
      <c r="E2344" s="136">
        <v>15.46</v>
      </c>
    </row>
    <row r="2345" spans="1:5" ht="13.5" thickBot="1">
      <c r="A2345" s="354"/>
      <c r="B2345" s="374"/>
      <c r="C2345" s="374"/>
      <c r="D2345" s="374"/>
      <c r="E2345" s="355"/>
    </row>
    <row r="2346" spans="1:5" ht="13.5" thickBot="1">
      <c r="A2346" s="354"/>
      <c r="B2346" s="374"/>
      <c r="C2346" s="374"/>
      <c r="D2346" s="374"/>
      <c r="E2346" s="355"/>
    </row>
    <row r="2347" spans="1:5" ht="12.75">
      <c r="A2347" s="359" t="s">
        <v>545</v>
      </c>
      <c r="B2347" s="360"/>
      <c r="C2347" s="360"/>
      <c r="D2347" s="360"/>
      <c r="E2347" s="361"/>
    </row>
    <row r="2348" spans="1:5" ht="13.5" thickBot="1">
      <c r="A2348" s="365"/>
      <c r="B2348" s="366"/>
      <c r="C2348" s="366"/>
      <c r="D2348" s="366"/>
      <c r="E2348" s="367"/>
    </row>
    <row r="2349" spans="1:5" ht="13.5" thickBot="1">
      <c r="A2349" s="354"/>
      <c r="B2349" s="374"/>
      <c r="C2349" s="374"/>
      <c r="D2349" s="374"/>
      <c r="E2349" s="355"/>
    </row>
    <row r="2350" spans="1:5" ht="13.5" thickBot="1">
      <c r="A2350" s="17" t="s">
        <v>115</v>
      </c>
      <c r="B2350" s="354"/>
      <c r="C2350" s="355"/>
      <c r="D2350" s="126" t="s">
        <v>546</v>
      </c>
      <c r="E2350" s="127"/>
    </row>
    <row r="2351" spans="1:5" ht="13.5" thickBot="1">
      <c r="A2351" s="378" t="s">
        <v>599</v>
      </c>
      <c r="B2351" s="379"/>
      <c r="C2351" s="379"/>
      <c r="D2351" s="379"/>
      <c r="E2351" s="380"/>
    </row>
    <row r="2352" spans="1:5" ht="13.5" thickBot="1">
      <c r="A2352" s="354"/>
      <c r="B2352" s="374"/>
      <c r="C2352" s="374"/>
      <c r="D2352" s="374"/>
      <c r="E2352" s="355"/>
    </row>
    <row r="2353" spans="1:5" ht="13.5" thickBot="1">
      <c r="A2353" s="17" t="s">
        <v>121</v>
      </c>
      <c r="B2353" s="354"/>
      <c r="C2353" s="355"/>
      <c r="D2353" s="131" t="s">
        <v>547</v>
      </c>
      <c r="E2353" s="139">
        <v>223.12</v>
      </c>
    </row>
    <row r="2354" spans="1:5" ht="13.5" thickBot="1">
      <c r="A2354" s="20"/>
      <c r="B2354" s="354"/>
      <c r="C2354" s="355"/>
      <c r="D2354" s="124" t="s">
        <v>154</v>
      </c>
      <c r="E2354" s="139">
        <v>3.61</v>
      </c>
    </row>
    <row r="2355" spans="1:5" ht="13.5" thickBot="1">
      <c r="A2355" s="20"/>
      <c r="B2355" s="354"/>
      <c r="C2355" s="355"/>
      <c r="D2355" s="44" t="s">
        <v>155</v>
      </c>
      <c r="E2355" s="136">
        <v>226.73</v>
      </c>
    </row>
    <row r="2356" spans="1:5" ht="13.5" thickBot="1">
      <c r="A2356" s="354"/>
      <c r="B2356" s="374"/>
      <c r="C2356" s="374"/>
      <c r="D2356" s="374"/>
      <c r="E2356" s="355"/>
    </row>
    <row r="2357" spans="1:5" ht="13.5" thickBot="1">
      <c r="A2357" s="20" t="s">
        <v>323</v>
      </c>
      <c r="B2357" s="354" t="s">
        <v>600</v>
      </c>
      <c r="C2357" s="374"/>
      <c r="D2357" s="374"/>
      <c r="E2357" s="355"/>
    </row>
    <row r="2358" spans="1:5" ht="13.5" thickBot="1">
      <c r="A2358" s="354"/>
      <c r="B2358" s="374"/>
      <c r="C2358" s="374"/>
      <c r="D2358" s="374"/>
      <c r="E2358" s="355"/>
    </row>
    <row r="2359" spans="1:5" ht="13.5" thickBot="1">
      <c r="A2359" s="20"/>
      <c r="B2359" s="354"/>
      <c r="C2359" s="355"/>
      <c r="D2359" s="124" t="s">
        <v>167</v>
      </c>
      <c r="E2359" s="139">
        <v>22.67</v>
      </c>
    </row>
    <row r="2360" spans="1:5" ht="13.5" thickBot="1">
      <c r="A2360" s="20"/>
      <c r="B2360" s="354"/>
      <c r="C2360" s="355"/>
      <c r="D2360" s="124" t="s">
        <v>548</v>
      </c>
      <c r="E2360" s="139">
        <v>6.93</v>
      </c>
    </row>
    <row r="2361" spans="1:5" ht="13.5" thickBot="1">
      <c r="A2361" s="50"/>
      <c r="B2361" s="354"/>
      <c r="C2361" s="355"/>
      <c r="D2361" s="44" t="s">
        <v>155</v>
      </c>
      <c r="E2361" s="138">
        <f>SUM(E2359:E2360)</f>
        <v>29.6</v>
      </c>
    </row>
    <row r="2362" spans="1:5" ht="13.5" thickBot="1">
      <c r="A2362" s="354"/>
      <c r="B2362" s="374"/>
      <c r="C2362" s="374"/>
      <c r="D2362" s="374"/>
      <c r="E2362" s="355"/>
    </row>
    <row r="2363" spans="1:5" ht="13.5" thickBot="1">
      <c r="A2363" s="20"/>
      <c r="B2363" s="354"/>
      <c r="C2363" s="355"/>
      <c r="D2363" s="44" t="s">
        <v>144</v>
      </c>
      <c r="E2363" s="136">
        <v>256.33</v>
      </c>
    </row>
    <row r="2364" spans="1:5" ht="13.5" thickBot="1">
      <c r="A2364" s="354"/>
      <c r="B2364" s="374"/>
      <c r="C2364" s="374"/>
      <c r="D2364" s="374"/>
      <c r="E2364" s="355"/>
    </row>
    <row r="2365" spans="1:5" ht="13.5" thickBot="1">
      <c r="A2365" s="20" t="s">
        <v>209</v>
      </c>
      <c r="B2365" s="354"/>
      <c r="C2365" s="355"/>
      <c r="D2365" s="131" t="s">
        <v>549</v>
      </c>
      <c r="E2365" s="139">
        <v>27.8</v>
      </c>
    </row>
    <row r="2366" spans="1:5" ht="13.5" thickBot="1">
      <c r="A2366" s="20"/>
      <c r="B2366" s="354"/>
      <c r="C2366" s="355"/>
      <c r="D2366" s="124" t="s">
        <v>154</v>
      </c>
      <c r="E2366" s="139">
        <v>3.61</v>
      </c>
    </row>
    <row r="2367" spans="1:5" ht="13.5" thickBot="1">
      <c r="A2367" s="20"/>
      <c r="B2367" s="354"/>
      <c r="C2367" s="355"/>
      <c r="D2367" s="44" t="s">
        <v>155</v>
      </c>
      <c r="E2367" s="136">
        <v>31.41</v>
      </c>
    </row>
    <row r="2368" spans="1:5" ht="13.5" thickBot="1">
      <c r="A2368" s="354"/>
      <c r="B2368" s="374"/>
      <c r="C2368" s="374"/>
      <c r="D2368" s="374"/>
      <c r="E2368" s="355"/>
    </row>
    <row r="2369" spans="1:5" ht="13.5" thickBot="1">
      <c r="A2369" s="20" t="s">
        <v>323</v>
      </c>
      <c r="B2369" s="354" t="s">
        <v>557</v>
      </c>
      <c r="C2369" s="374"/>
      <c r="D2369" s="374"/>
      <c r="E2369" s="355"/>
    </row>
    <row r="2370" spans="1:5" ht="13.5" thickBot="1">
      <c r="A2370" s="354"/>
      <c r="B2370" s="374"/>
      <c r="C2370" s="374"/>
      <c r="D2370" s="374"/>
      <c r="E2370" s="355"/>
    </row>
    <row r="2371" spans="1:5" ht="13.5" thickBot="1">
      <c r="A2371" s="20"/>
      <c r="B2371" s="354"/>
      <c r="C2371" s="355"/>
      <c r="D2371" s="124" t="s">
        <v>167</v>
      </c>
      <c r="E2371" s="139">
        <v>3.14</v>
      </c>
    </row>
    <row r="2372" spans="1:5" ht="13.5" thickBot="1">
      <c r="A2372" s="354"/>
      <c r="B2372" s="374"/>
      <c r="C2372" s="374"/>
      <c r="D2372" s="374"/>
      <c r="E2372" s="355"/>
    </row>
    <row r="2373" spans="1:5" ht="13.5" thickBot="1">
      <c r="A2373" s="20"/>
      <c r="B2373" s="354"/>
      <c r="C2373" s="355"/>
      <c r="D2373" s="44" t="s">
        <v>144</v>
      </c>
      <c r="E2373" s="136">
        <v>34.55</v>
      </c>
    </row>
    <row r="2374" spans="1:5" ht="13.5" thickBot="1">
      <c r="A2374" s="354"/>
      <c r="B2374" s="374"/>
      <c r="C2374" s="374"/>
      <c r="D2374" s="374"/>
      <c r="E2374" s="355"/>
    </row>
    <row r="2375" spans="1:5" ht="13.5" thickBot="1">
      <c r="A2375" s="17" t="s">
        <v>550</v>
      </c>
      <c r="B2375" s="354"/>
      <c r="C2375" s="355"/>
      <c r="D2375" s="131" t="s">
        <v>551</v>
      </c>
      <c r="E2375" s="139">
        <v>3.61</v>
      </c>
    </row>
    <row r="2376" spans="1:5" ht="13.5" thickBot="1">
      <c r="A2376" s="354"/>
      <c r="B2376" s="374"/>
      <c r="C2376" s="374"/>
      <c r="D2376" s="374"/>
      <c r="E2376" s="355"/>
    </row>
    <row r="2377" spans="1:5" ht="13.5" thickBot="1">
      <c r="A2377" s="20" t="s">
        <v>323</v>
      </c>
      <c r="B2377" s="354" t="s">
        <v>601</v>
      </c>
      <c r="C2377" s="374"/>
      <c r="D2377" s="374"/>
      <c r="E2377" s="355"/>
    </row>
    <row r="2378" spans="1:5" ht="13.5" thickBot="1">
      <c r="A2378" s="354"/>
      <c r="B2378" s="374"/>
      <c r="C2378" s="374"/>
      <c r="D2378" s="374"/>
      <c r="E2378" s="355"/>
    </row>
    <row r="2379" spans="1:5" ht="13.5" thickBot="1">
      <c r="A2379" s="20"/>
      <c r="B2379" s="354"/>
      <c r="C2379" s="355"/>
      <c r="D2379" s="124" t="s">
        <v>167</v>
      </c>
      <c r="E2379" s="139">
        <v>0.36</v>
      </c>
    </row>
    <row r="2380" spans="1:5" ht="13.5" thickBot="1">
      <c r="A2380" s="354"/>
      <c r="B2380" s="374"/>
      <c r="C2380" s="374"/>
      <c r="D2380" s="374"/>
      <c r="E2380" s="355"/>
    </row>
    <row r="2381" spans="1:5" ht="13.5" thickBot="1">
      <c r="A2381" s="20"/>
      <c r="B2381" s="354"/>
      <c r="C2381" s="355"/>
      <c r="D2381" s="44" t="s">
        <v>144</v>
      </c>
      <c r="E2381" s="136">
        <v>3.97</v>
      </c>
    </row>
    <row r="2382" spans="1:5" ht="13.5" thickBot="1">
      <c r="A2382" s="354"/>
      <c r="B2382" s="374"/>
      <c r="C2382" s="374"/>
      <c r="D2382" s="374"/>
      <c r="E2382" s="355"/>
    </row>
    <row r="2383" spans="1:5" ht="13.5" thickBot="1">
      <c r="A2383" s="378" t="s">
        <v>552</v>
      </c>
      <c r="B2383" s="379"/>
      <c r="C2383" s="379"/>
      <c r="D2383" s="379"/>
      <c r="E2383" s="380"/>
    </row>
    <row r="2384" spans="1:5" ht="13.5" thickBot="1">
      <c r="A2384" s="378"/>
      <c r="B2384" s="379"/>
      <c r="C2384" s="379"/>
      <c r="D2384" s="379"/>
      <c r="E2384" s="380"/>
    </row>
    <row r="2385" spans="1:5" ht="13.5" thickBot="1">
      <c r="A2385" s="20" t="s">
        <v>553</v>
      </c>
      <c r="B2385" s="354"/>
      <c r="C2385" s="355"/>
      <c r="D2385" s="131" t="s">
        <v>554</v>
      </c>
      <c r="E2385" s="139">
        <v>3.61</v>
      </c>
    </row>
    <row r="2386" spans="1:5" ht="13.5" thickBot="1">
      <c r="A2386" s="354"/>
      <c r="B2386" s="374"/>
      <c r="C2386" s="374"/>
      <c r="D2386" s="374"/>
      <c r="E2386" s="355"/>
    </row>
    <row r="2387" spans="1:5" ht="13.5" thickBot="1">
      <c r="A2387" s="20" t="s">
        <v>323</v>
      </c>
      <c r="B2387" s="354" t="s">
        <v>601</v>
      </c>
      <c r="C2387" s="374"/>
      <c r="D2387" s="374"/>
      <c r="E2387" s="355"/>
    </row>
    <row r="2388" spans="1:5" ht="13.5" thickBot="1">
      <c r="A2388" s="354"/>
      <c r="B2388" s="374"/>
      <c r="C2388" s="374"/>
      <c r="D2388" s="374"/>
      <c r="E2388" s="355"/>
    </row>
    <row r="2389" spans="1:5" ht="13.5" thickBot="1">
      <c r="A2389" s="20"/>
      <c r="B2389" s="354"/>
      <c r="C2389" s="355"/>
      <c r="D2389" s="124" t="s">
        <v>167</v>
      </c>
      <c r="E2389" s="139">
        <v>0.36</v>
      </c>
    </row>
    <row r="2390" spans="1:5" ht="13.5" thickBot="1">
      <c r="A2390" s="354"/>
      <c r="B2390" s="374"/>
      <c r="C2390" s="374"/>
      <c r="D2390" s="374"/>
      <c r="E2390" s="355"/>
    </row>
    <row r="2391" spans="1:5" ht="13.5" thickBot="1">
      <c r="A2391" s="20"/>
      <c r="B2391" s="354"/>
      <c r="C2391" s="355"/>
      <c r="D2391" s="44" t="s">
        <v>144</v>
      </c>
      <c r="E2391" s="101">
        <v>3.97</v>
      </c>
    </row>
    <row r="2392" spans="1:5" ht="13.5" thickBot="1">
      <c r="A2392" s="354"/>
      <c r="B2392" s="374"/>
      <c r="C2392" s="374"/>
      <c r="D2392" s="374"/>
      <c r="E2392" s="355"/>
    </row>
    <row r="2393" spans="1:5" ht="12.75">
      <c r="A2393" s="359"/>
      <c r="B2393" s="360"/>
      <c r="C2393" s="360"/>
      <c r="D2393" s="360"/>
      <c r="E2393" s="361"/>
    </row>
    <row r="2394" spans="1:5" ht="13.5" thickBot="1">
      <c r="A2394" s="365"/>
      <c r="B2394" s="366"/>
      <c r="C2394" s="366"/>
      <c r="D2394" s="366"/>
      <c r="E2394" s="367"/>
    </row>
    <row r="2395" spans="1:5" ht="12.75">
      <c r="A2395" s="359"/>
      <c r="B2395" s="360"/>
      <c r="C2395" s="360"/>
      <c r="D2395" s="360"/>
      <c r="E2395" s="361"/>
    </row>
    <row r="2396" spans="1:5" ht="12.75">
      <c r="A2396" s="362"/>
      <c r="B2396" s="363"/>
      <c r="C2396" s="363"/>
      <c r="D2396" s="363"/>
      <c r="E2396" s="364"/>
    </row>
    <row r="2397" spans="1:5" ht="13.5" thickBot="1">
      <c r="A2397" s="365"/>
      <c r="B2397" s="366"/>
      <c r="C2397" s="366"/>
      <c r="D2397" s="366"/>
      <c r="E2397" s="367"/>
    </row>
    <row r="2398" spans="1:5" ht="18.75" thickBot="1">
      <c r="A2398" s="368" t="s">
        <v>555</v>
      </c>
      <c r="B2398" s="369"/>
      <c r="C2398" s="369"/>
      <c r="D2398" s="369"/>
      <c r="E2398" s="370"/>
    </row>
    <row r="2399" spans="1:5" ht="13.5" thickBot="1">
      <c r="A2399" s="371" t="s">
        <v>556</v>
      </c>
      <c r="B2399" s="372"/>
      <c r="C2399" s="372"/>
      <c r="D2399" s="372"/>
      <c r="E2399" s="373"/>
    </row>
    <row r="2400" spans="1:5" ht="12.75">
      <c r="A2400" s="342"/>
      <c r="B2400" s="343"/>
      <c r="C2400" s="343"/>
      <c r="D2400" s="343"/>
      <c r="E2400" s="344"/>
    </row>
    <row r="2401" spans="1:5" ht="12.75">
      <c r="A2401" s="345"/>
      <c r="B2401" s="346"/>
      <c r="C2401" s="346"/>
      <c r="D2401" s="346"/>
      <c r="E2401" s="347"/>
    </row>
    <row r="2402" spans="1:5" ht="12.75">
      <c r="A2402" s="345"/>
      <c r="B2402" s="346"/>
      <c r="C2402" s="346"/>
      <c r="D2402" s="346"/>
      <c r="E2402" s="347"/>
    </row>
    <row r="2403" spans="1:5" ht="12.75">
      <c r="A2403" s="345"/>
      <c r="B2403" s="346"/>
      <c r="C2403" s="346"/>
      <c r="D2403" s="346"/>
      <c r="E2403" s="347"/>
    </row>
    <row r="2404" spans="1:5" ht="12.75">
      <c r="A2404" s="345"/>
      <c r="B2404" s="346"/>
      <c r="C2404" s="346"/>
      <c r="D2404" s="346"/>
      <c r="E2404" s="347"/>
    </row>
    <row r="2405" spans="1:5" ht="12.75">
      <c r="A2405" s="345"/>
      <c r="B2405" s="346"/>
      <c r="C2405" s="346"/>
      <c r="D2405" s="346"/>
      <c r="E2405" s="347"/>
    </row>
    <row r="2406" spans="1:5" ht="12.75">
      <c r="A2406" s="345"/>
      <c r="B2406" s="346"/>
      <c r="C2406" s="346"/>
      <c r="D2406" s="346"/>
      <c r="E2406" s="347"/>
    </row>
    <row r="2407" spans="1:5" ht="12.75">
      <c r="A2407" s="345"/>
      <c r="B2407" s="346"/>
      <c r="C2407" s="346"/>
      <c r="D2407" s="346"/>
      <c r="E2407" s="347"/>
    </row>
    <row r="2408" spans="1:5" ht="12.75">
      <c r="A2408" s="345"/>
      <c r="B2408" s="346"/>
      <c r="C2408" s="346"/>
      <c r="D2408" s="346"/>
      <c r="E2408" s="347"/>
    </row>
    <row r="2409" spans="1:5" ht="12.75">
      <c r="A2409" s="345"/>
      <c r="B2409" s="346"/>
      <c r="C2409" s="346"/>
      <c r="D2409" s="346"/>
      <c r="E2409" s="347"/>
    </row>
    <row r="2410" spans="1:5" ht="12.75">
      <c r="A2410" s="345"/>
      <c r="B2410" s="346"/>
      <c r="C2410" s="346"/>
      <c r="D2410" s="346"/>
      <c r="E2410" s="347"/>
    </row>
    <row r="2411" spans="1:5" ht="12.75">
      <c r="A2411" s="345"/>
      <c r="B2411" s="346"/>
      <c r="C2411" s="346"/>
      <c r="D2411" s="346"/>
      <c r="E2411" s="347"/>
    </row>
    <row r="2412" spans="1:5" ht="12.75">
      <c r="A2412" s="345"/>
      <c r="B2412" s="346"/>
      <c r="C2412" s="346"/>
      <c r="D2412" s="346"/>
      <c r="E2412" s="347"/>
    </row>
    <row r="2413" spans="1:5" ht="13.5" thickBot="1">
      <c r="A2413" s="348"/>
      <c r="B2413" s="349"/>
      <c r="C2413" s="349"/>
      <c r="D2413" s="349"/>
      <c r="E2413" s="350"/>
    </row>
  </sheetData>
  <sheetProtection/>
  <mergeCells count="2415">
    <mergeCell ref="B2264:C2264"/>
    <mergeCell ref="A2265:E2265"/>
    <mergeCell ref="A2257:E2257"/>
    <mergeCell ref="A2259:E2259"/>
    <mergeCell ref="B2240:E2240"/>
    <mergeCell ref="A2241:E2241"/>
    <mergeCell ref="B2242:C2242"/>
    <mergeCell ref="B2243:C2243"/>
    <mergeCell ref="B2249:C2249"/>
    <mergeCell ref="B2250:C2250"/>
    <mergeCell ref="B2234:C2234"/>
    <mergeCell ref="B2237:C2237"/>
    <mergeCell ref="B2238:C2238"/>
    <mergeCell ref="A2233:E2233"/>
    <mergeCell ref="A2235:E2235"/>
    <mergeCell ref="B2236:C2236"/>
    <mergeCell ref="A2229:E2229"/>
    <mergeCell ref="B2230:C2230"/>
    <mergeCell ref="B2231:C2231"/>
    <mergeCell ref="B2232:C2232"/>
    <mergeCell ref="A2223:E2223"/>
    <mergeCell ref="B2225:C2225"/>
    <mergeCell ref="B2226:C2226"/>
    <mergeCell ref="B2228:E2228"/>
    <mergeCell ref="A2227:E2227"/>
    <mergeCell ref="B2222:C2222"/>
    <mergeCell ref="B2206:C2206"/>
    <mergeCell ref="B2207:C2207"/>
    <mergeCell ref="B2208:C2208"/>
    <mergeCell ref="B2214:C2214"/>
    <mergeCell ref="A2211:E2211"/>
    <mergeCell ref="B2212:C2212"/>
    <mergeCell ref="B2194:C2194"/>
    <mergeCell ref="B2198:C2198"/>
    <mergeCell ref="A2203:E2203"/>
    <mergeCell ref="B2216:E2216"/>
    <mergeCell ref="A2217:E2217"/>
    <mergeCell ref="B2218:C2218"/>
    <mergeCell ref="A2209:E2209"/>
    <mergeCell ref="A2187:E2187"/>
    <mergeCell ref="B2188:C2188"/>
    <mergeCell ref="B2189:C2189"/>
    <mergeCell ref="B2210:C2210"/>
    <mergeCell ref="B2201:C2201"/>
    <mergeCell ref="B2202:C2202"/>
    <mergeCell ref="B2204:E2204"/>
    <mergeCell ref="A2205:E2205"/>
    <mergeCell ref="B2192:E2192"/>
    <mergeCell ref="A2193:E2193"/>
    <mergeCell ref="B2174:C2174"/>
    <mergeCell ref="B2177:C2177"/>
    <mergeCell ref="B2178:C2178"/>
    <mergeCell ref="A2175:E2175"/>
    <mergeCell ref="B2176:C2176"/>
    <mergeCell ref="A2169:E2169"/>
    <mergeCell ref="B2158:C2158"/>
    <mergeCell ref="B2159:C2159"/>
    <mergeCell ref="B2160:C2160"/>
    <mergeCell ref="B2150:C2150"/>
    <mergeCell ref="B2153:C2153"/>
    <mergeCell ref="B2154:C2154"/>
    <mergeCell ref="B2156:E2156"/>
    <mergeCell ref="A2151:E2151"/>
    <mergeCell ref="B2152:C2152"/>
    <mergeCell ref="B2132:E2132"/>
    <mergeCell ref="A2127:E2127"/>
    <mergeCell ref="B2128:C2128"/>
    <mergeCell ref="A2131:E2131"/>
    <mergeCell ref="A2155:E2155"/>
    <mergeCell ref="B2142:C2142"/>
    <mergeCell ref="A2145:E2145"/>
    <mergeCell ref="B2144:E2144"/>
    <mergeCell ref="B2148:C2148"/>
    <mergeCell ref="B2146:C2146"/>
    <mergeCell ref="B2112:C2112"/>
    <mergeCell ref="B2114:C2114"/>
    <mergeCell ref="B2118:C2118"/>
    <mergeCell ref="B2120:E2120"/>
    <mergeCell ref="A2119:E2119"/>
    <mergeCell ref="B2104:C2104"/>
    <mergeCell ref="A2107:E2107"/>
    <mergeCell ref="B2110:C2110"/>
    <mergeCell ref="B2111:C2111"/>
    <mergeCell ref="A2109:E2109"/>
    <mergeCell ref="A2085:E2085"/>
    <mergeCell ref="B2105:C2105"/>
    <mergeCell ref="B2106:C2106"/>
    <mergeCell ref="B2108:E2108"/>
    <mergeCell ref="B2094:C2094"/>
    <mergeCell ref="A2097:E2097"/>
    <mergeCell ref="B2098:C2098"/>
    <mergeCell ref="B2096:E2096"/>
    <mergeCell ref="A2095:E2095"/>
    <mergeCell ref="A2103:E2103"/>
    <mergeCell ref="B2078:C2078"/>
    <mergeCell ref="B2081:C2081"/>
    <mergeCell ref="B2082:C2082"/>
    <mergeCell ref="B2084:E2084"/>
    <mergeCell ref="A2079:E2079"/>
    <mergeCell ref="B2080:C2080"/>
    <mergeCell ref="A2083:E2083"/>
    <mergeCell ref="B2070:C2070"/>
    <mergeCell ref="B2072:E2072"/>
    <mergeCell ref="A2073:E2073"/>
    <mergeCell ref="B2076:C2076"/>
    <mergeCell ref="B2074:C2074"/>
    <mergeCell ref="B2075:C2075"/>
    <mergeCell ref="A2071:E2071"/>
    <mergeCell ref="B2051:C2051"/>
    <mergeCell ref="B2052:C2052"/>
    <mergeCell ref="B2048:E2048"/>
    <mergeCell ref="A2049:E2049"/>
    <mergeCell ref="B2058:C2058"/>
    <mergeCell ref="B2060:E2060"/>
    <mergeCell ref="A2055:E2055"/>
    <mergeCell ref="B2056:C2056"/>
    <mergeCell ref="A2059:E2059"/>
    <mergeCell ref="B2050:C2050"/>
    <mergeCell ref="A2031:E2031"/>
    <mergeCell ref="B2032:C2032"/>
    <mergeCell ref="A2035:E2035"/>
    <mergeCell ref="B2046:C2046"/>
    <mergeCell ref="B2033:C2033"/>
    <mergeCell ref="B2034:C2034"/>
    <mergeCell ref="B2038:C2038"/>
    <mergeCell ref="B2036:E2036"/>
    <mergeCell ref="A2037:E2037"/>
    <mergeCell ref="A2041:E2041"/>
    <mergeCell ref="B2012:E2012"/>
    <mergeCell ref="A2007:E2007"/>
    <mergeCell ref="B2008:C2008"/>
    <mergeCell ref="A2011:E2011"/>
    <mergeCell ref="A2017:E2017"/>
    <mergeCell ref="B2018:C2018"/>
    <mergeCell ref="A2001:E2001"/>
    <mergeCell ref="A1999:E1999"/>
    <mergeCell ref="B2391:C2391"/>
    <mergeCell ref="A2390:E2390"/>
    <mergeCell ref="A2383:E2383"/>
    <mergeCell ref="B2379:C2379"/>
    <mergeCell ref="B2373:C2373"/>
    <mergeCell ref="B2006:C2006"/>
    <mergeCell ref="B2009:C2009"/>
    <mergeCell ref="B2010:C2010"/>
    <mergeCell ref="A2399:E2399"/>
    <mergeCell ref="A2400:E2413"/>
    <mergeCell ref="A2392:E2392"/>
    <mergeCell ref="A2393:E2394"/>
    <mergeCell ref="A2395:E2397"/>
    <mergeCell ref="A2398:E2398"/>
    <mergeCell ref="A1:E1"/>
    <mergeCell ref="A2384:E2384"/>
    <mergeCell ref="B2385:C2385"/>
    <mergeCell ref="A2386:E2386"/>
    <mergeCell ref="B2389:C2389"/>
    <mergeCell ref="B2387:E2387"/>
    <mergeCell ref="A2388:E2388"/>
    <mergeCell ref="A2380:E2380"/>
    <mergeCell ref="B2381:C2381"/>
    <mergeCell ref="A2382:E2382"/>
    <mergeCell ref="A2374:E2374"/>
    <mergeCell ref="B2375:C2375"/>
    <mergeCell ref="A2376:E2376"/>
    <mergeCell ref="A2372:E2372"/>
    <mergeCell ref="B2366:C2366"/>
    <mergeCell ref="B2367:C2367"/>
    <mergeCell ref="A2368:E2368"/>
    <mergeCell ref="B2371:C2371"/>
    <mergeCell ref="B2369:E2369"/>
    <mergeCell ref="A2370:E2370"/>
    <mergeCell ref="A2362:E2362"/>
    <mergeCell ref="B2363:C2363"/>
    <mergeCell ref="A2364:E2364"/>
    <mergeCell ref="B2365:C2365"/>
    <mergeCell ref="B2359:C2359"/>
    <mergeCell ref="B2360:C2360"/>
    <mergeCell ref="B2361:C2361"/>
    <mergeCell ref="B2353:C2353"/>
    <mergeCell ref="B2354:C2354"/>
    <mergeCell ref="B2355:C2355"/>
    <mergeCell ref="A2356:E2356"/>
    <mergeCell ref="B2357:E2357"/>
    <mergeCell ref="A2349:E2349"/>
    <mergeCell ref="B2350:C2350"/>
    <mergeCell ref="A2351:E2351"/>
    <mergeCell ref="A2352:E2352"/>
    <mergeCell ref="B2344:C2344"/>
    <mergeCell ref="A2345:E2345"/>
    <mergeCell ref="A2346:E2346"/>
    <mergeCell ref="A2347:E2348"/>
    <mergeCell ref="A2343:E2343"/>
    <mergeCell ref="B2337:C2337"/>
    <mergeCell ref="B2338:C2338"/>
    <mergeCell ref="A2339:E2339"/>
    <mergeCell ref="B2342:C2342"/>
    <mergeCell ref="B2340:E2340"/>
    <mergeCell ref="A2341:E2341"/>
    <mergeCell ref="B2334:C2334"/>
    <mergeCell ref="A2335:E2335"/>
    <mergeCell ref="B2336:C2336"/>
    <mergeCell ref="B2332:C2332"/>
    <mergeCell ref="A2333:E2333"/>
    <mergeCell ref="B2326:C2326"/>
    <mergeCell ref="B2327:C2327"/>
    <mergeCell ref="B2328:C2328"/>
    <mergeCell ref="A2329:E2329"/>
    <mergeCell ref="B2324:C2324"/>
    <mergeCell ref="A2325:E2325"/>
    <mergeCell ref="A2319:E2319"/>
    <mergeCell ref="B2322:C2322"/>
    <mergeCell ref="A2323:E2323"/>
    <mergeCell ref="B2320:E2320"/>
    <mergeCell ref="A2321:E2321"/>
    <mergeCell ref="B2316:C2316"/>
    <mergeCell ref="B2317:C2317"/>
    <mergeCell ref="B2318:C2318"/>
    <mergeCell ref="A2315:E2315"/>
    <mergeCell ref="B2308:C2308"/>
    <mergeCell ref="A2309:E2309"/>
    <mergeCell ref="B2312:C2312"/>
    <mergeCell ref="B2310:E2310"/>
    <mergeCell ref="A2311:E2311"/>
    <mergeCell ref="B2303:C2303"/>
    <mergeCell ref="B2306:C2306"/>
    <mergeCell ref="A2307:E2307"/>
    <mergeCell ref="B2304:C2304"/>
    <mergeCell ref="A2305:E2305"/>
    <mergeCell ref="B2297:C2297"/>
    <mergeCell ref="B2298:C2298"/>
    <mergeCell ref="A2299:E2299"/>
    <mergeCell ref="B2302:C2302"/>
    <mergeCell ref="B2300:E2300"/>
    <mergeCell ref="A2301:E2301"/>
    <mergeCell ref="A2293:E2293"/>
    <mergeCell ref="B2294:C2294"/>
    <mergeCell ref="B2295:C2295"/>
    <mergeCell ref="B2296:C2296"/>
    <mergeCell ref="A2290:E2290"/>
    <mergeCell ref="B2291:C2291"/>
    <mergeCell ref="A2292:E2292"/>
    <mergeCell ref="B2289:C2289"/>
    <mergeCell ref="A2284:E2284"/>
    <mergeCell ref="B2287:C2287"/>
    <mergeCell ref="B2288:C2288"/>
    <mergeCell ref="B2285:E2285"/>
    <mergeCell ref="A2286:E2286"/>
    <mergeCell ref="A2280:E2280"/>
    <mergeCell ref="B2281:C2281"/>
    <mergeCell ref="B2282:C2282"/>
    <mergeCell ref="B2283:C2283"/>
    <mergeCell ref="B2270:C2270"/>
    <mergeCell ref="A2313:E2313"/>
    <mergeCell ref="A2271:E2271"/>
    <mergeCell ref="B2272:C2272"/>
    <mergeCell ref="A2273:E2273"/>
    <mergeCell ref="B2274:C2274"/>
    <mergeCell ref="A2275:E2275"/>
    <mergeCell ref="A2276:E2276"/>
    <mergeCell ref="B2277:C2277"/>
    <mergeCell ref="A2278:E2279"/>
    <mergeCell ref="B2254:C2254"/>
    <mergeCell ref="B2255:C2255"/>
    <mergeCell ref="B2268:C2268"/>
    <mergeCell ref="B2269:C2269"/>
    <mergeCell ref="B2256:C2256"/>
    <mergeCell ref="B2258:C2258"/>
    <mergeCell ref="B2266:E2266"/>
    <mergeCell ref="A2267:E2267"/>
    <mergeCell ref="B2262:C2262"/>
    <mergeCell ref="B2263:C2263"/>
    <mergeCell ref="B2244:C2244"/>
    <mergeCell ref="B2246:C2246"/>
    <mergeCell ref="A2260:E2260"/>
    <mergeCell ref="B2261:C2261"/>
    <mergeCell ref="B2248:C2248"/>
    <mergeCell ref="A2251:E2251"/>
    <mergeCell ref="B2252:E2252"/>
    <mergeCell ref="A2253:E2253"/>
    <mergeCell ref="B2330:E2330"/>
    <mergeCell ref="A2215:E2215"/>
    <mergeCell ref="A2221:E2221"/>
    <mergeCell ref="B2219:C2219"/>
    <mergeCell ref="B2220:C2220"/>
    <mergeCell ref="A2239:E2239"/>
    <mergeCell ref="B2224:C2224"/>
    <mergeCell ref="B2314:C2314"/>
    <mergeCell ref="A2245:E2245"/>
    <mergeCell ref="A2247:E2247"/>
    <mergeCell ref="A2331:E2331"/>
    <mergeCell ref="A2191:E2191"/>
    <mergeCell ref="A2197:E2197"/>
    <mergeCell ref="B2195:C2195"/>
    <mergeCell ref="B2196:C2196"/>
    <mergeCell ref="B2213:C2213"/>
    <mergeCell ref="A2199:E2199"/>
    <mergeCell ref="B2200:C2200"/>
    <mergeCell ref="A2179:E2179"/>
    <mergeCell ref="A2181:E2181"/>
    <mergeCell ref="B2180:E2180"/>
    <mergeCell ref="B2182:C2182"/>
    <mergeCell ref="B2183:C2183"/>
    <mergeCell ref="B2184:C2184"/>
    <mergeCell ref="B2186:C2186"/>
    <mergeCell ref="A2185:E2185"/>
    <mergeCell ref="B2190:C2190"/>
    <mergeCell ref="B2162:C2162"/>
    <mergeCell ref="A2173:E2173"/>
    <mergeCell ref="B2170:C2170"/>
    <mergeCell ref="B2171:C2171"/>
    <mergeCell ref="B2172:C2172"/>
    <mergeCell ref="B2165:C2165"/>
    <mergeCell ref="B2166:C2166"/>
    <mergeCell ref="B2168:E2168"/>
    <mergeCell ref="A2167:E2167"/>
    <mergeCell ref="A2358:E2358"/>
    <mergeCell ref="B2377:E2377"/>
    <mergeCell ref="A2137:E2137"/>
    <mergeCell ref="A2139:E2139"/>
    <mergeCell ref="B2140:C2140"/>
    <mergeCell ref="B2138:C2138"/>
    <mergeCell ref="B2141:C2141"/>
    <mergeCell ref="A2163:E2163"/>
    <mergeCell ref="B2164:C2164"/>
    <mergeCell ref="A2161:E2161"/>
    <mergeCell ref="A2133:E2133"/>
    <mergeCell ref="B2134:C2134"/>
    <mergeCell ref="B2135:C2135"/>
    <mergeCell ref="B2136:C2136"/>
    <mergeCell ref="B2147:C2147"/>
    <mergeCell ref="A2143:E2143"/>
    <mergeCell ref="A2149:E2149"/>
    <mergeCell ref="A2157:E2157"/>
    <mergeCell ref="A2125:E2125"/>
    <mergeCell ref="B2123:C2123"/>
    <mergeCell ref="B2124:C2124"/>
    <mergeCell ref="B2126:C2126"/>
    <mergeCell ref="B2129:C2129"/>
    <mergeCell ref="B2130:C2130"/>
    <mergeCell ref="A2113:E2113"/>
    <mergeCell ref="A2115:E2115"/>
    <mergeCell ref="B2116:C2116"/>
    <mergeCell ref="B2117:C2117"/>
    <mergeCell ref="A2121:E2121"/>
    <mergeCell ref="B2122:C2122"/>
    <mergeCell ref="B2099:C2099"/>
    <mergeCell ref="B2100:C2100"/>
    <mergeCell ref="B2102:C2102"/>
    <mergeCell ref="B2088:C2088"/>
    <mergeCell ref="B2086:C2086"/>
    <mergeCell ref="B2087:C2087"/>
    <mergeCell ref="B2090:C2090"/>
    <mergeCell ref="A2089:E2089"/>
    <mergeCell ref="A2101:E2101"/>
    <mergeCell ref="A2077:E2077"/>
    <mergeCell ref="A2378:E2378"/>
    <mergeCell ref="A2065:E2065"/>
    <mergeCell ref="A2067:E2067"/>
    <mergeCell ref="B2068:C2068"/>
    <mergeCell ref="B2066:C2066"/>
    <mergeCell ref="B2069:C2069"/>
    <mergeCell ref="A2091:E2091"/>
    <mergeCell ref="B2092:C2092"/>
    <mergeCell ref="B2093:C2093"/>
    <mergeCell ref="A2061:E2061"/>
    <mergeCell ref="B2064:C2064"/>
    <mergeCell ref="B2063:C2063"/>
    <mergeCell ref="B2062:C2062"/>
    <mergeCell ref="A2043:E2043"/>
    <mergeCell ref="B2044:C2044"/>
    <mergeCell ref="A2047:E2047"/>
    <mergeCell ref="B2054:C2054"/>
    <mergeCell ref="B2057:C2057"/>
    <mergeCell ref="A2053:E2053"/>
    <mergeCell ref="B2042:C2042"/>
    <mergeCell ref="B2045:C2045"/>
    <mergeCell ref="B2039:C2039"/>
    <mergeCell ref="B2040:C2040"/>
    <mergeCell ref="A2023:E2023"/>
    <mergeCell ref="A2029:E2029"/>
    <mergeCell ref="B2024:E2024"/>
    <mergeCell ref="A2025:E2025"/>
    <mergeCell ref="B2026:C2026"/>
    <mergeCell ref="B2027:C2027"/>
    <mergeCell ref="B2028:C2028"/>
    <mergeCell ref="B2030:C2030"/>
    <mergeCell ref="A2013:E2013"/>
    <mergeCell ref="B2014:C2014"/>
    <mergeCell ref="B2015:C2015"/>
    <mergeCell ref="B2016:C2016"/>
    <mergeCell ref="B2021:C2021"/>
    <mergeCell ref="B2022:C2022"/>
    <mergeCell ref="A2019:E2019"/>
    <mergeCell ref="B2020:C2020"/>
    <mergeCell ref="B2002:C2002"/>
    <mergeCell ref="B2003:C2003"/>
    <mergeCell ref="B2004:C2004"/>
    <mergeCell ref="A2005:E2005"/>
    <mergeCell ref="A1993:E1993"/>
    <mergeCell ref="A1995:E1995"/>
    <mergeCell ref="B1996:C1996"/>
    <mergeCell ref="B1997:C1997"/>
    <mergeCell ref="B1998:C1998"/>
    <mergeCell ref="B2000:E2000"/>
    <mergeCell ref="B1992:C1992"/>
    <mergeCell ref="B1994:C1994"/>
    <mergeCell ref="A1989:E1989"/>
    <mergeCell ref="B1990:C1990"/>
    <mergeCell ref="B1991:C1991"/>
    <mergeCell ref="A1983:E1983"/>
    <mergeCell ref="B1984:C1984"/>
    <mergeCell ref="A1987:E1987"/>
    <mergeCell ref="B1985:C1985"/>
    <mergeCell ref="B1986:C1986"/>
    <mergeCell ref="B1974:C1974"/>
    <mergeCell ref="B1988:E1988"/>
    <mergeCell ref="B1980:C1980"/>
    <mergeCell ref="B1982:C1982"/>
    <mergeCell ref="B1976:E1976"/>
    <mergeCell ref="A1977:E1977"/>
    <mergeCell ref="B1978:C1978"/>
    <mergeCell ref="A1981:E1981"/>
    <mergeCell ref="B1979:C1979"/>
    <mergeCell ref="B1958:C1958"/>
    <mergeCell ref="B1960:C1960"/>
    <mergeCell ref="B1946:C1946"/>
    <mergeCell ref="B1949:C1949"/>
    <mergeCell ref="B1950:C1950"/>
    <mergeCell ref="B1952:E1952"/>
    <mergeCell ref="A1953:E1953"/>
    <mergeCell ref="B1954:C1954"/>
    <mergeCell ref="A1881:E1881"/>
    <mergeCell ref="B1919:C1919"/>
    <mergeCell ref="A1921:E1921"/>
    <mergeCell ref="B1966:C1966"/>
    <mergeCell ref="B1967:C1967"/>
    <mergeCell ref="B1936:C1936"/>
    <mergeCell ref="A1939:E1939"/>
    <mergeCell ref="B1938:C1938"/>
    <mergeCell ref="B1940:E1940"/>
    <mergeCell ref="A1941:E1941"/>
    <mergeCell ref="A1903:E1903"/>
    <mergeCell ref="B1898:C1898"/>
    <mergeCell ref="B1901:C1901"/>
    <mergeCell ref="B1902:C1902"/>
    <mergeCell ref="B1890:C1890"/>
    <mergeCell ref="A1893:E1893"/>
    <mergeCell ref="B1858:C1858"/>
    <mergeCell ref="B1859:C1859"/>
    <mergeCell ref="B1889:C1889"/>
    <mergeCell ref="A1897:E1897"/>
    <mergeCell ref="A1899:E1899"/>
    <mergeCell ref="B1870:C1870"/>
    <mergeCell ref="A1887:E1887"/>
    <mergeCell ref="B1884:C1884"/>
    <mergeCell ref="A1885:E1885"/>
    <mergeCell ref="B1886:C1886"/>
    <mergeCell ref="B1846:C1846"/>
    <mergeCell ref="A1849:E1849"/>
    <mergeCell ref="B1848:C1848"/>
    <mergeCell ref="A1873:E1873"/>
    <mergeCell ref="A1875:E1875"/>
    <mergeCell ref="B1882:C1882"/>
    <mergeCell ref="A1855:E1855"/>
    <mergeCell ref="A1863:E1863"/>
    <mergeCell ref="B1864:C1864"/>
    <mergeCell ref="B1856:E1856"/>
    <mergeCell ref="B1840:C1840"/>
    <mergeCell ref="A1843:E1843"/>
    <mergeCell ref="B1841:C1841"/>
    <mergeCell ref="B1842:C1842"/>
    <mergeCell ref="B1844:E1844"/>
    <mergeCell ref="A1845:E1845"/>
    <mergeCell ref="B1832:C1832"/>
    <mergeCell ref="A1837:E1837"/>
    <mergeCell ref="A1838:E1838"/>
    <mergeCell ref="B1839:C1839"/>
    <mergeCell ref="B1833:C1833"/>
    <mergeCell ref="A1834:E1834"/>
    <mergeCell ref="B1835:C1835"/>
    <mergeCell ref="A1836:E1836"/>
    <mergeCell ref="A1830:E1830"/>
    <mergeCell ref="B1826:C1826"/>
    <mergeCell ref="B1827:C1827"/>
    <mergeCell ref="B1831:C1831"/>
    <mergeCell ref="B1824:C1824"/>
    <mergeCell ref="B1825:C1825"/>
    <mergeCell ref="A1828:E1828"/>
    <mergeCell ref="B1829:E1829"/>
    <mergeCell ref="B1847:C1847"/>
    <mergeCell ref="B1807:C1807"/>
    <mergeCell ref="A1808:E1808"/>
    <mergeCell ref="B1820:C1820"/>
    <mergeCell ref="B1815:C1815"/>
    <mergeCell ref="B1816:E1816"/>
    <mergeCell ref="A1817:E1817"/>
    <mergeCell ref="A1819:E1819"/>
    <mergeCell ref="B1813:C1813"/>
    <mergeCell ref="A1822:E1822"/>
    <mergeCell ref="B1803:C1803"/>
    <mergeCell ref="B1804:C1804"/>
    <mergeCell ref="B1805:C1805"/>
    <mergeCell ref="A1806:E1806"/>
    <mergeCell ref="B1799:C1799"/>
    <mergeCell ref="A1800:E1800"/>
    <mergeCell ref="B1801:E1801"/>
    <mergeCell ref="A1802:E1802"/>
    <mergeCell ref="B1795:C1795"/>
    <mergeCell ref="B1796:C1796"/>
    <mergeCell ref="B1797:C1797"/>
    <mergeCell ref="B1798:C1798"/>
    <mergeCell ref="B1791:C1791"/>
    <mergeCell ref="B1792:C1792"/>
    <mergeCell ref="B1793:C1793"/>
    <mergeCell ref="B1794:C1794"/>
    <mergeCell ref="B1787:C1787"/>
    <mergeCell ref="A1788:E1788"/>
    <mergeCell ref="B1789:C1789"/>
    <mergeCell ref="A1790:E1790"/>
    <mergeCell ref="B1783:E1783"/>
    <mergeCell ref="A1784:E1784"/>
    <mergeCell ref="B1785:C1785"/>
    <mergeCell ref="B1786:C1786"/>
    <mergeCell ref="B1779:C1779"/>
    <mergeCell ref="B1780:C1780"/>
    <mergeCell ref="B1781:C1781"/>
    <mergeCell ref="A1782:E1782"/>
    <mergeCell ref="B1775:C1775"/>
    <mergeCell ref="B1776:C1776"/>
    <mergeCell ref="B1777:C1777"/>
    <mergeCell ref="B1778:C1778"/>
    <mergeCell ref="A1772:E1772"/>
    <mergeCell ref="B1771:C1771"/>
    <mergeCell ref="B1773:C1773"/>
    <mergeCell ref="B1774:C1774"/>
    <mergeCell ref="B1767:C1767"/>
    <mergeCell ref="B1768:C1768"/>
    <mergeCell ref="B1769:C1769"/>
    <mergeCell ref="A1770:E1770"/>
    <mergeCell ref="B1763:C1763"/>
    <mergeCell ref="A1764:E1764"/>
    <mergeCell ref="B1765:E1765"/>
    <mergeCell ref="A1766:E1766"/>
    <mergeCell ref="B1759:C1759"/>
    <mergeCell ref="B1760:C1760"/>
    <mergeCell ref="B1761:C1761"/>
    <mergeCell ref="B1762:C1762"/>
    <mergeCell ref="B1756:C1756"/>
    <mergeCell ref="B1757:C1757"/>
    <mergeCell ref="B1758:C1758"/>
    <mergeCell ref="B1747:E1747"/>
    <mergeCell ref="A1748:E1748"/>
    <mergeCell ref="B1749:C1749"/>
    <mergeCell ref="B1750:C1750"/>
    <mergeCell ref="B1751:C1751"/>
    <mergeCell ref="A1752:E1752"/>
    <mergeCell ref="B1753:C1753"/>
    <mergeCell ref="A1754:E1754"/>
    <mergeCell ref="B1755:C1755"/>
    <mergeCell ref="B1743:C1743"/>
    <mergeCell ref="B1744:C1744"/>
    <mergeCell ref="B1745:C1745"/>
    <mergeCell ref="A1746:E1746"/>
    <mergeCell ref="B1739:C1739"/>
    <mergeCell ref="B1740:C1740"/>
    <mergeCell ref="B1741:C1741"/>
    <mergeCell ref="B1742:C1742"/>
    <mergeCell ref="B1735:C1735"/>
    <mergeCell ref="A1736:E1736"/>
    <mergeCell ref="B1737:C1737"/>
    <mergeCell ref="B1738:C1738"/>
    <mergeCell ref="B1731:C1731"/>
    <mergeCell ref="B1732:C1732"/>
    <mergeCell ref="B1733:C1733"/>
    <mergeCell ref="A1734:E1734"/>
    <mergeCell ref="B1727:C1727"/>
    <mergeCell ref="A1728:E1728"/>
    <mergeCell ref="A1730:E1730"/>
    <mergeCell ref="B1729:E1729"/>
    <mergeCell ref="B1723:C1723"/>
    <mergeCell ref="B1724:C1724"/>
    <mergeCell ref="B1725:C1725"/>
    <mergeCell ref="B1726:C1726"/>
    <mergeCell ref="B1719:C1719"/>
    <mergeCell ref="B1720:C1720"/>
    <mergeCell ref="B1721:C1721"/>
    <mergeCell ref="B1722:C1722"/>
    <mergeCell ref="B1715:C1715"/>
    <mergeCell ref="A1716:E1716"/>
    <mergeCell ref="B1717:C1717"/>
    <mergeCell ref="A1718:E1718"/>
    <mergeCell ref="B1711:E1711"/>
    <mergeCell ref="A1712:E1712"/>
    <mergeCell ref="B1713:C1713"/>
    <mergeCell ref="B1714:C1714"/>
    <mergeCell ref="B1707:C1707"/>
    <mergeCell ref="B1708:C1708"/>
    <mergeCell ref="B1709:C1709"/>
    <mergeCell ref="A1710:E1710"/>
    <mergeCell ref="B1703:C1703"/>
    <mergeCell ref="B1704:C1704"/>
    <mergeCell ref="B1705:C1705"/>
    <mergeCell ref="B1706:C1706"/>
    <mergeCell ref="A1700:E1700"/>
    <mergeCell ref="B1699:C1699"/>
    <mergeCell ref="B1701:C1701"/>
    <mergeCell ref="B1702:C1702"/>
    <mergeCell ref="B1695:C1695"/>
    <mergeCell ref="B1696:C1696"/>
    <mergeCell ref="B1697:C1697"/>
    <mergeCell ref="A1698:E1698"/>
    <mergeCell ref="B1691:C1691"/>
    <mergeCell ref="A1692:E1692"/>
    <mergeCell ref="B1693:E1693"/>
    <mergeCell ref="A1694:E1694"/>
    <mergeCell ref="B1687:C1687"/>
    <mergeCell ref="B1688:C1688"/>
    <mergeCell ref="B1689:C1689"/>
    <mergeCell ref="B1690:C1690"/>
    <mergeCell ref="B1684:C1684"/>
    <mergeCell ref="B1685:C1685"/>
    <mergeCell ref="B1686:C1686"/>
    <mergeCell ref="B1679:C1679"/>
    <mergeCell ref="A1680:E1680"/>
    <mergeCell ref="A1682:E1682"/>
    <mergeCell ref="B1681:C1681"/>
    <mergeCell ref="A1676:E1676"/>
    <mergeCell ref="B1677:C1677"/>
    <mergeCell ref="B1678:C1678"/>
    <mergeCell ref="A1823:E1823"/>
    <mergeCell ref="A1809:E1809"/>
    <mergeCell ref="B1810:C1810"/>
    <mergeCell ref="B1811:C1811"/>
    <mergeCell ref="B1814:C1814"/>
    <mergeCell ref="B1818:C1818"/>
    <mergeCell ref="B1683:C1683"/>
    <mergeCell ref="A1821:E1821"/>
    <mergeCell ref="B1671:C1671"/>
    <mergeCell ref="B1672:C1672"/>
    <mergeCell ref="B1673:C1673"/>
    <mergeCell ref="A1674:E1674"/>
    <mergeCell ref="B1667:C1667"/>
    <mergeCell ref="B1668:C1668"/>
    <mergeCell ref="B1669:C1669"/>
    <mergeCell ref="B1670:C1670"/>
    <mergeCell ref="B1675:E1675"/>
    <mergeCell ref="B1663:C1663"/>
    <mergeCell ref="A1664:E1664"/>
    <mergeCell ref="B1665:C1665"/>
    <mergeCell ref="B1666:C1666"/>
    <mergeCell ref="B1659:C1659"/>
    <mergeCell ref="B1660:C1660"/>
    <mergeCell ref="B1661:C1661"/>
    <mergeCell ref="A1662:E1662"/>
    <mergeCell ref="B1655:C1655"/>
    <mergeCell ref="A1656:E1656"/>
    <mergeCell ref="B1657:E1657"/>
    <mergeCell ref="A1658:E1658"/>
    <mergeCell ref="B1651:C1651"/>
    <mergeCell ref="B1652:C1652"/>
    <mergeCell ref="B1653:C1653"/>
    <mergeCell ref="B1654:C1654"/>
    <mergeCell ref="B1647:C1647"/>
    <mergeCell ref="B1648:C1648"/>
    <mergeCell ref="B1649:C1649"/>
    <mergeCell ref="B1650:C1650"/>
    <mergeCell ref="B1643:C1643"/>
    <mergeCell ref="A1644:E1644"/>
    <mergeCell ref="B1645:C1645"/>
    <mergeCell ref="A1646:E1646"/>
    <mergeCell ref="B1639:E1639"/>
    <mergeCell ref="A1640:E1640"/>
    <mergeCell ref="B1641:C1641"/>
    <mergeCell ref="B1642:C1642"/>
    <mergeCell ref="B1635:C1635"/>
    <mergeCell ref="B1636:C1636"/>
    <mergeCell ref="B1637:C1637"/>
    <mergeCell ref="A1638:E1638"/>
    <mergeCell ref="B1631:C1631"/>
    <mergeCell ref="B1632:C1632"/>
    <mergeCell ref="B1633:C1633"/>
    <mergeCell ref="B1634:C1634"/>
    <mergeCell ref="B1627:C1627"/>
    <mergeCell ref="A1628:E1628"/>
    <mergeCell ref="B1629:C1629"/>
    <mergeCell ref="B1630:C1630"/>
    <mergeCell ref="B1623:C1623"/>
    <mergeCell ref="B1624:C1624"/>
    <mergeCell ref="B1625:C1625"/>
    <mergeCell ref="A1626:E1626"/>
    <mergeCell ref="B1619:C1619"/>
    <mergeCell ref="A1620:E1620"/>
    <mergeCell ref="A1622:E1622"/>
    <mergeCell ref="B1621:E1621"/>
    <mergeCell ref="B1615:C1615"/>
    <mergeCell ref="B1616:C1616"/>
    <mergeCell ref="B1617:C1617"/>
    <mergeCell ref="B1618:C1618"/>
    <mergeCell ref="B1611:C1611"/>
    <mergeCell ref="B1612:C1612"/>
    <mergeCell ref="B1613:C1613"/>
    <mergeCell ref="B1614:C1614"/>
    <mergeCell ref="B1607:C1607"/>
    <mergeCell ref="A1608:E1608"/>
    <mergeCell ref="A1610:E1610"/>
    <mergeCell ref="B1609:C1609"/>
    <mergeCell ref="B1603:E1603"/>
    <mergeCell ref="A1604:E1604"/>
    <mergeCell ref="B1605:C1605"/>
    <mergeCell ref="B1606:C1606"/>
    <mergeCell ref="B1599:C1599"/>
    <mergeCell ref="B1600:C1600"/>
    <mergeCell ref="B1601:C1601"/>
    <mergeCell ref="A1602:E1602"/>
    <mergeCell ref="B1595:C1595"/>
    <mergeCell ref="B1596:C1596"/>
    <mergeCell ref="B1597:C1597"/>
    <mergeCell ref="B1598:C1598"/>
    <mergeCell ref="A1592:E1592"/>
    <mergeCell ref="B1591:C1591"/>
    <mergeCell ref="B1593:C1593"/>
    <mergeCell ref="B1594:C1594"/>
    <mergeCell ref="B1587:C1587"/>
    <mergeCell ref="B1588:C1588"/>
    <mergeCell ref="B1589:C1589"/>
    <mergeCell ref="A1590:E1590"/>
    <mergeCell ref="B1583:C1583"/>
    <mergeCell ref="A1584:E1584"/>
    <mergeCell ref="B1585:E1585"/>
    <mergeCell ref="A1586:E1586"/>
    <mergeCell ref="B1579:C1579"/>
    <mergeCell ref="B1580:C1580"/>
    <mergeCell ref="B1581:C1581"/>
    <mergeCell ref="B1582:C1582"/>
    <mergeCell ref="B1573:C1573"/>
    <mergeCell ref="A1574:E1574"/>
    <mergeCell ref="B1575:C1575"/>
    <mergeCell ref="B1576:C1576"/>
    <mergeCell ref="B1569:C1569"/>
    <mergeCell ref="B1570:C1570"/>
    <mergeCell ref="B1571:C1571"/>
    <mergeCell ref="A1572:E1572"/>
    <mergeCell ref="B1565:C1565"/>
    <mergeCell ref="A1566:E1566"/>
    <mergeCell ref="B1567:E1567"/>
    <mergeCell ref="A1568:E1568"/>
    <mergeCell ref="B1561:C1561"/>
    <mergeCell ref="B1562:C1562"/>
    <mergeCell ref="B1563:C1563"/>
    <mergeCell ref="B1564:C1564"/>
    <mergeCell ref="B1557:C1557"/>
    <mergeCell ref="B1558:C1558"/>
    <mergeCell ref="B1559:C1559"/>
    <mergeCell ref="B1560:C1560"/>
    <mergeCell ref="B1553:C1553"/>
    <mergeCell ref="A1554:E1554"/>
    <mergeCell ref="B1555:C1555"/>
    <mergeCell ref="A1556:E1556"/>
    <mergeCell ref="B1549:E1549"/>
    <mergeCell ref="A1550:E1550"/>
    <mergeCell ref="B1551:C1551"/>
    <mergeCell ref="B1552:C1552"/>
    <mergeCell ref="B1545:C1545"/>
    <mergeCell ref="B1546:C1546"/>
    <mergeCell ref="B1547:C1547"/>
    <mergeCell ref="A1548:E1548"/>
    <mergeCell ref="B1541:C1541"/>
    <mergeCell ref="B1542:C1542"/>
    <mergeCell ref="B1543:C1543"/>
    <mergeCell ref="B1544:C1544"/>
    <mergeCell ref="B1537:C1537"/>
    <mergeCell ref="A1538:E1538"/>
    <mergeCell ref="B1539:C1539"/>
    <mergeCell ref="B1540:C1540"/>
    <mergeCell ref="B1533:C1533"/>
    <mergeCell ref="B1534:C1534"/>
    <mergeCell ref="B1535:C1535"/>
    <mergeCell ref="A1536:E1536"/>
    <mergeCell ref="B1529:C1529"/>
    <mergeCell ref="A1530:E1530"/>
    <mergeCell ref="B1531:E1531"/>
    <mergeCell ref="A1532:E1532"/>
    <mergeCell ref="B1525:C1525"/>
    <mergeCell ref="B1526:C1526"/>
    <mergeCell ref="B1527:C1527"/>
    <mergeCell ref="B1528:C1528"/>
    <mergeCell ref="B1521:C1521"/>
    <mergeCell ref="B1522:C1522"/>
    <mergeCell ref="B1523:C1523"/>
    <mergeCell ref="B1524:C1524"/>
    <mergeCell ref="B1517:C1517"/>
    <mergeCell ref="A1518:E1518"/>
    <mergeCell ref="B1519:C1519"/>
    <mergeCell ref="A1520:E1520"/>
    <mergeCell ref="B1513:E1513"/>
    <mergeCell ref="A1514:E1514"/>
    <mergeCell ref="B1515:C1515"/>
    <mergeCell ref="B1516:C1516"/>
    <mergeCell ref="B1509:C1509"/>
    <mergeCell ref="B1510:C1510"/>
    <mergeCell ref="B1511:C1511"/>
    <mergeCell ref="A1512:E1512"/>
    <mergeCell ref="B1505:C1505"/>
    <mergeCell ref="B1506:C1506"/>
    <mergeCell ref="B1507:C1507"/>
    <mergeCell ref="B1508:C1508"/>
    <mergeCell ref="A1502:E1502"/>
    <mergeCell ref="B1501:C1501"/>
    <mergeCell ref="B1503:C1503"/>
    <mergeCell ref="B1504:C1504"/>
    <mergeCell ref="B1497:C1497"/>
    <mergeCell ref="B1498:C1498"/>
    <mergeCell ref="B1499:C1499"/>
    <mergeCell ref="A1500:E1500"/>
    <mergeCell ref="B1493:C1493"/>
    <mergeCell ref="A1494:E1494"/>
    <mergeCell ref="B1495:E1495"/>
    <mergeCell ref="A1496:E1496"/>
    <mergeCell ref="B1489:C1489"/>
    <mergeCell ref="B1490:C1490"/>
    <mergeCell ref="B1491:C1491"/>
    <mergeCell ref="B1492:C1492"/>
    <mergeCell ref="B1485:C1485"/>
    <mergeCell ref="B1486:C1486"/>
    <mergeCell ref="B1487:C1487"/>
    <mergeCell ref="B1488:C1488"/>
    <mergeCell ref="B1481:C1481"/>
    <mergeCell ref="A1482:E1482"/>
    <mergeCell ref="B1483:C1483"/>
    <mergeCell ref="A1484:E1484"/>
    <mergeCell ref="B1477:E1477"/>
    <mergeCell ref="A1478:E1478"/>
    <mergeCell ref="B1479:C1479"/>
    <mergeCell ref="B1480:C1480"/>
    <mergeCell ref="B1473:C1473"/>
    <mergeCell ref="B1474:C1474"/>
    <mergeCell ref="B1475:C1475"/>
    <mergeCell ref="A1476:E1476"/>
    <mergeCell ref="B1469:C1469"/>
    <mergeCell ref="B1470:C1470"/>
    <mergeCell ref="B1471:C1471"/>
    <mergeCell ref="B1472:C1472"/>
    <mergeCell ref="B1465:C1465"/>
    <mergeCell ref="A1466:E1466"/>
    <mergeCell ref="B1467:C1467"/>
    <mergeCell ref="B1468:C1468"/>
    <mergeCell ref="B1461:C1461"/>
    <mergeCell ref="B1462:C1462"/>
    <mergeCell ref="B1463:C1463"/>
    <mergeCell ref="A1464:E1464"/>
    <mergeCell ref="B1457:C1457"/>
    <mergeCell ref="A1458:E1458"/>
    <mergeCell ref="B1459:E1459"/>
    <mergeCell ref="A1460:E1460"/>
    <mergeCell ref="B1453:C1453"/>
    <mergeCell ref="B1454:C1454"/>
    <mergeCell ref="B1455:C1455"/>
    <mergeCell ref="B1456:C1456"/>
    <mergeCell ref="B1449:C1449"/>
    <mergeCell ref="B1450:C1450"/>
    <mergeCell ref="B1451:C1451"/>
    <mergeCell ref="B1452:C1452"/>
    <mergeCell ref="B1445:C1445"/>
    <mergeCell ref="A1446:E1446"/>
    <mergeCell ref="B1447:C1447"/>
    <mergeCell ref="A1448:E1448"/>
    <mergeCell ref="A1427:E1427"/>
    <mergeCell ref="B1430:C1430"/>
    <mergeCell ref="B1431:C1431"/>
    <mergeCell ref="B1434:C1434"/>
    <mergeCell ref="B1433:C1433"/>
    <mergeCell ref="B1435:C1435"/>
    <mergeCell ref="B1424:C1424"/>
    <mergeCell ref="A1425:E1425"/>
    <mergeCell ref="B1426:C1426"/>
    <mergeCell ref="A1419:E1419"/>
    <mergeCell ref="B1420:E1420"/>
    <mergeCell ref="A1421:E1421"/>
    <mergeCell ref="B1422:C1422"/>
    <mergeCell ref="B1408:C1408"/>
    <mergeCell ref="A1401:E1401"/>
    <mergeCell ref="B1402:E1402"/>
    <mergeCell ref="A1403:E1403"/>
    <mergeCell ref="B1404:C1404"/>
    <mergeCell ref="B1423:C1423"/>
    <mergeCell ref="B1411:C1411"/>
    <mergeCell ref="B1405:C1405"/>
    <mergeCell ref="B1406:C1406"/>
    <mergeCell ref="A1407:E1407"/>
    <mergeCell ref="B1384:C1384"/>
    <mergeCell ref="A1385:E1385"/>
    <mergeCell ref="B1386:C1386"/>
    <mergeCell ref="A1387:E1387"/>
    <mergeCell ref="B1380:E1380"/>
    <mergeCell ref="A1381:E1381"/>
    <mergeCell ref="B1382:C1382"/>
    <mergeCell ref="B1383:C1383"/>
    <mergeCell ref="B1378:C1378"/>
    <mergeCell ref="A1379:E1379"/>
    <mergeCell ref="A1369:E1369"/>
    <mergeCell ref="B1373:C1373"/>
    <mergeCell ref="B1374:C1374"/>
    <mergeCell ref="B1375:C1375"/>
    <mergeCell ref="A1370:E1370"/>
    <mergeCell ref="B1371:C1371"/>
    <mergeCell ref="A1343:E1343"/>
    <mergeCell ref="B1347:C1347"/>
    <mergeCell ref="B1348:C1348"/>
    <mergeCell ref="A1349:E1349"/>
    <mergeCell ref="B1354:C1354"/>
    <mergeCell ref="B1350:C1350"/>
    <mergeCell ref="B1344:E1344"/>
    <mergeCell ref="B1346:C1346"/>
    <mergeCell ref="A1345:E1345"/>
    <mergeCell ref="B1352:C1352"/>
    <mergeCell ref="B1336:C1336"/>
    <mergeCell ref="B1321:C1321"/>
    <mergeCell ref="A1325:E1325"/>
    <mergeCell ref="B1326:E1326"/>
    <mergeCell ref="A1327:E1327"/>
    <mergeCell ref="B1324:C1324"/>
    <mergeCell ref="B1328:C1328"/>
    <mergeCell ref="B1329:C1329"/>
    <mergeCell ref="B1330:C1330"/>
    <mergeCell ref="A1331:E1331"/>
    <mergeCell ref="B1317:C1317"/>
    <mergeCell ref="B1318:C1318"/>
    <mergeCell ref="B1319:C1319"/>
    <mergeCell ref="B1320:C1320"/>
    <mergeCell ref="B1312:C1312"/>
    <mergeCell ref="A1313:E1313"/>
    <mergeCell ref="B1314:C1314"/>
    <mergeCell ref="B1316:C1316"/>
    <mergeCell ref="A1315:E1315"/>
    <mergeCell ref="A1309:E1309"/>
    <mergeCell ref="B1310:C1310"/>
    <mergeCell ref="B1311:C1311"/>
    <mergeCell ref="B1304:C1304"/>
    <mergeCell ref="B1305:C1305"/>
    <mergeCell ref="B1306:C1306"/>
    <mergeCell ref="A1307:E1307"/>
    <mergeCell ref="B1303:C1303"/>
    <mergeCell ref="B1299:C1299"/>
    <mergeCell ref="B1300:C1300"/>
    <mergeCell ref="B1290:E1290"/>
    <mergeCell ref="B1292:C1292"/>
    <mergeCell ref="B1308:E1308"/>
    <mergeCell ref="A1289:E1289"/>
    <mergeCell ref="B1267:C1267"/>
    <mergeCell ref="B1263:C1263"/>
    <mergeCell ref="B1264:C1264"/>
    <mergeCell ref="B1280:C1280"/>
    <mergeCell ref="B1268:C1268"/>
    <mergeCell ref="B1269:C1269"/>
    <mergeCell ref="B1270:C1270"/>
    <mergeCell ref="A1271:E1271"/>
    <mergeCell ref="A1273:E1273"/>
    <mergeCell ref="B1260:C1260"/>
    <mergeCell ref="B1262:C1262"/>
    <mergeCell ref="B1265:C1265"/>
    <mergeCell ref="B1266:C1266"/>
    <mergeCell ref="B1240:C1240"/>
    <mergeCell ref="A1241:E1241"/>
    <mergeCell ref="B1242:C1242"/>
    <mergeCell ref="B1244:C1244"/>
    <mergeCell ref="A1243:E1243"/>
    <mergeCell ref="A1253:E1253"/>
    <mergeCell ref="B1236:E1236"/>
    <mergeCell ref="A1237:E1237"/>
    <mergeCell ref="B1238:C1238"/>
    <mergeCell ref="B1239:C1239"/>
    <mergeCell ref="B1232:C1232"/>
    <mergeCell ref="B1233:C1233"/>
    <mergeCell ref="B1234:C1234"/>
    <mergeCell ref="A1235:E1235"/>
    <mergeCell ref="B1226:C1226"/>
    <mergeCell ref="B1229:C1229"/>
    <mergeCell ref="B1230:C1230"/>
    <mergeCell ref="B1231:C1231"/>
    <mergeCell ref="B1228:C1228"/>
    <mergeCell ref="B1222:C1222"/>
    <mergeCell ref="A1225:E1225"/>
    <mergeCell ref="A1223:E1223"/>
    <mergeCell ref="B1224:C1224"/>
    <mergeCell ref="A1219:E1219"/>
    <mergeCell ref="B1218:E1218"/>
    <mergeCell ref="B1220:C1220"/>
    <mergeCell ref="B1221:C1221"/>
    <mergeCell ref="B1204:C1204"/>
    <mergeCell ref="A1205:E1205"/>
    <mergeCell ref="B1206:C1206"/>
    <mergeCell ref="B1208:C1208"/>
    <mergeCell ref="A1207:E1207"/>
    <mergeCell ref="B1216:C1216"/>
    <mergeCell ref="B1190:C1190"/>
    <mergeCell ref="B1193:C1193"/>
    <mergeCell ref="A1189:E1189"/>
    <mergeCell ref="B1200:E1200"/>
    <mergeCell ref="B1191:C1191"/>
    <mergeCell ref="B1192:C1192"/>
    <mergeCell ref="A1199:E1199"/>
    <mergeCell ref="B1176:C1176"/>
    <mergeCell ref="B1171:C1171"/>
    <mergeCell ref="B1173:C1173"/>
    <mergeCell ref="B1174:C1174"/>
    <mergeCell ref="A1169:E1169"/>
    <mergeCell ref="B1170:C1170"/>
    <mergeCell ref="B1172:C1172"/>
    <mergeCell ref="B1175:C1175"/>
    <mergeCell ref="A1165:E1165"/>
    <mergeCell ref="B1166:C1166"/>
    <mergeCell ref="B1167:C1167"/>
    <mergeCell ref="B1168:C1168"/>
    <mergeCell ref="B1161:C1161"/>
    <mergeCell ref="B1162:C1162"/>
    <mergeCell ref="A1163:E1163"/>
    <mergeCell ref="B1164:E1164"/>
    <mergeCell ref="B1159:C1159"/>
    <mergeCell ref="B1160:C1160"/>
    <mergeCell ref="B1154:C1154"/>
    <mergeCell ref="B1157:C1157"/>
    <mergeCell ref="B1155:C1155"/>
    <mergeCell ref="B1156:C1156"/>
    <mergeCell ref="B1136:C1136"/>
    <mergeCell ref="B1139:C1139"/>
    <mergeCell ref="B1140:C1140"/>
    <mergeCell ref="A1135:E1135"/>
    <mergeCell ref="B1137:C1137"/>
    <mergeCell ref="B1138:C1138"/>
    <mergeCell ref="B1131:C1131"/>
    <mergeCell ref="B1132:C1132"/>
    <mergeCell ref="A1133:E1133"/>
    <mergeCell ref="B1134:C1134"/>
    <mergeCell ref="B1130:C1130"/>
    <mergeCell ref="B1125:C1125"/>
    <mergeCell ref="B1126:C1126"/>
    <mergeCell ref="A1127:E1127"/>
    <mergeCell ref="B1128:E1128"/>
    <mergeCell ref="A1129:E1129"/>
    <mergeCell ref="B1121:C1121"/>
    <mergeCell ref="B1122:C1122"/>
    <mergeCell ref="B1117:C1117"/>
    <mergeCell ref="B1123:C1123"/>
    <mergeCell ref="B1119:C1119"/>
    <mergeCell ref="B1120:C1120"/>
    <mergeCell ref="B1118:C1118"/>
    <mergeCell ref="B1100:C1100"/>
    <mergeCell ref="A1099:E1099"/>
    <mergeCell ref="A1109:E1109"/>
    <mergeCell ref="B1110:E1110"/>
    <mergeCell ref="B1101:C1101"/>
    <mergeCell ref="B1102:C1102"/>
    <mergeCell ref="B1103:C1103"/>
    <mergeCell ref="B1104:C1104"/>
    <mergeCell ref="B1105:C1105"/>
    <mergeCell ref="B1106:C1106"/>
    <mergeCell ref="B1095:C1095"/>
    <mergeCell ref="B1096:C1096"/>
    <mergeCell ref="A1097:E1097"/>
    <mergeCell ref="B1098:C1098"/>
    <mergeCell ref="A1091:E1091"/>
    <mergeCell ref="B1092:E1092"/>
    <mergeCell ref="A1093:E1093"/>
    <mergeCell ref="B1094:C1094"/>
    <mergeCell ref="B1087:C1087"/>
    <mergeCell ref="B1088:C1088"/>
    <mergeCell ref="B1089:C1089"/>
    <mergeCell ref="B1090:C1090"/>
    <mergeCell ref="B1080:C1080"/>
    <mergeCell ref="B1082:C1082"/>
    <mergeCell ref="B1085:C1085"/>
    <mergeCell ref="B1086:C1086"/>
    <mergeCell ref="B1084:C1084"/>
    <mergeCell ref="B1076:C1076"/>
    <mergeCell ref="B1077:C1077"/>
    <mergeCell ref="B1078:C1078"/>
    <mergeCell ref="A1079:E1079"/>
    <mergeCell ref="B1064:C1064"/>
    <mergeCell ref="A1073:E1073"/>
    <mergeCell ref="B1074:E1074"/>
    <mergeCell ref="A1075:E1075"/>
    <mergeCell ref="B1065:C1065"/>
    <mergeCell ref="B1071:C1071"/>
    <mergeCell ref="B1060:C1060"/>
    <mergeCell ref="A1061:E1061"/>
    <mergeCell ref="B1062:C1062"/>
    <mergeCell ref="A1063:E1063"/>
    <mergeCell ref="B1044:C1044"/>
    <mergeCell ref="B1046:C1046"/>
    <mergeCell ref="B1049:C1049"/>
    <mergeCell ref="B1050:C1050"/>
    <mergeCell ref="B1047:C1047"/>
    <mergeCell ref="B1048:C1048"/>
    <mergeCell ref="B100:C100"/>
    <mergeCell ref="B101:C101"/>
    <mergeCell ref="B1040:C1040"/>
    <mergeCell ref="B1041:C1041"/>
    <mergeCell ref="B1042:C1042"/>
    <mergeCell ref="A1043:E1043"/>
    <mergeCell ref="B1036:C1036"/>
    <mergeCell ref="A1037:E1037"/>
    <mergeCell ref="B1038:E1038"/>
    <mergeCell ref="A1039:E1039"/>
    <mergeCell ref="B72:C72"/>
    <mergeCell ref="B76:C76"/>
    <mergeCell ref="B89:C89"/>
    <mergeCell ref="A85:E85"/>
    <mergeCell ref="A91:E91"/>
    <mergeCell ref="B90:C90"/>
    <mergeCell ref="B86:C86"/>
    <mergeCell ref="D86:E86"/>
    <mergeCell ref="A87:E87"/>
    <mergeCell ref="B59:C59"/>
    <mergeCell ref="B60:C60"/>
    <mergeCell ref="B82:C82"/>
    <mergeCell ref="B83:C83"/>
    <mergeCell ref="B84:C84"/>
    <mergeCell ref="B88:C88"/>
    <mergeCell ref="A81:E81"/>
    <mergeCell ref="B69:C69"/>
    <mergeCell ref="B70:C70"/>
    <mergeCell ref="B71:C71"/>
    <mergeCell ref="A42:E42"/>
    <mergeCell ref="B47:C47"/>
    <mergeCell ref="B77:C77"/>
    <mergeCell ref="B80:C80"/>
    <mergeCell ref="A79:E79"/>
    <mergeCell ref="B78:C78"/>
    <mergeCell ref="B54:C54"/>
    <mergeCell ref="B56:C56"/>
    <mergeCell ref="A61:E61"/>
    <mergeCell ref="B58:C58"/>
    <mergeCell ref="A52:E52"/>
    <mergeCell ref="B53:C53"/>
    <mergeCell ref="A48:E48"/>
    <mergeCell ref="B55:C55"/>
    <mergeCell ref="A32:E32"/>
    <mergeCell ref="A35:E35"/>
    <mergeCell ref="B38:C38"/>
    <mergeCell ref="B36:C36"/>
    <mergeCell ref="B37:C37"/>
    <mergeCell ref="B41:C41"/>
    <mergeCell ref="B513:C513"/>
    <mergeCell ref="A515:E515"/>
    <mergeCell ref="B492:C492"/>
    <mergeCell ref="B500:C500"/>
    <mergeCell ref="A504:E504"/>
    <mergeCell ref="A495:E495"/>
    <mergeCell ref="B496:C496"/>
    <mergeCell ref="A497:E497"/>
    <mergeCell ref="B498:C498"/>
    <mergeCell ref="A499:E499"/>
    <mergeCell ref="A489:E489"/>
    <mergeCell ref="B490:C490"/>
    <mergeCell ref="A491:E491"/>
    <mergeCell ref="A493:E493"/>
    <mergeCell ref="B494:C494"/>
    <mergeCell ref="D494:E494"/>
    <mergeCell ref="B488:C488"/>
    <mergeCell ref="B486:C486"/>
    <mergeCell ref="B487:C487"/>
    <mergeCell ref="A483:E483"/>
    <mergeCell ref="B484:C484"/>
    <mergeCell ref="D484:E484"/>
    <mergeCell ref="A485:E485"/>
    <mergeCell ref="A433:E433"/>
    <mergeCell ref="B434:C434"/>
    <mergeCell ref="A435:E435"/>
    <mergeCell ref="B436:C436"/>
    <mergeCell ref="B437:C437"/>
    <mergeCell ref="B458:C458"/>
    <mergeCell ref="A439:E439"/>
    <mergeCell ref="B440:C440"/>
    <mergeCell ref="A441:E441"/>
    <mergeCell ref="A445:E445"/>
    <mergeCell ref="B380:C380"/>
    <mergeCell ref="A381:E381"/>
    <mergeCell ref="A385:E385"/>
    <mergeCell ref="B382:C382"/>
    <mergeCell ref="B383:C383"/>
    <mergeCell ref="B384:C384"/>
    <mergeCell ref="A333:E333"/>
    <mergeCell ref="B334:C334"/>
    <mergeCell ref="B335:C335"/>
    <mergeCell ref="A337:E337"/>
    <mergeCell ref="B338:C338"/>
    <mergeCell ref="A339:E339"/>
    <mergeCell ref="B336:C336"/>
    <mergeCell ref="A237:E237"/>
    <mergeCell ref="A241:E241"/>
    <mergeCell ref="B242:C242"/>
    <mergeCell ref="D242:E242"/>
    <mergeCell ref="A171:E171"/>
    <mergeCell ref="B186:C186"/>
    <mergeCell ref="B222:C222"/>
    <mergeCell ref="A189:E189"/>
    <mergeCell ref="B190:C190"/>
    <mergeCell ref="A175:E175"/>
    <mergeCell ref="A145:E145"/>
    <mergeCell ref="B146:C146"/>
    <mergeCell ref="D146:E146"/>
    <mergeCell ref="A147:E147"/>
    <mergeCell ref="A151:E151"/>
    <mergeCell ref="B236:C236"/>
    <mergeCell ref="B148:C148"/>
    <mergeCell ref="B149:C149"/>
    <mergeCell ref="B150:C150"/>
    <mergeCell ref="B152:C152"/>
    <mergeCell ref="B143:C143"/>
    <mergeCell ref="B144:C144"/>
    <mergeCell ref="B92:C92"/>
    <mergeCell ref="B114:C114"/>
    <mergeCell ref="B126:C126"/>
    <mergeCell ref="A93:E93"/>
    <mergeCell ref="B98:C98"/>
    <mergeCell ref="A97:E97"/>
    <mergeCell ref="D98:E98"/>
    <mergeCell ref="A105:E105"/>
    <mergeCell ref="B102:C102"/>
    <mergeCell ref="A73:E73"/>
    <mergeCell ref="A75:E75"/>
    <mergeCell ref="D74:E74"/>
    <mergeCell ref="B74:C74"/>
    <mergeCell ref="B142:C142"/>
    <mergeCell ref="A103:E103"/>
    <mergeCell ref="B104:C104"/>
    <mergeCell ref="B96:C96"/>
    <mergeCell ref="A99:E99"/>
    <mergeCell ref="B44:C44"/>
    <mergeCell ref="B45:C45"/>
    <mergeCell ref="A46:E46"/>
    <mergeCell ref="B40:E40"/>
    <mergeCell ref="B43:C43"/>
    <mergeCell ref="B94:C94"/>
    <mergeCell ref="B50:C50"/>
    <mergeCell ref="A51:E51"/>
    <mergeCell ref="A57:E57"/>
    <mergeCell ref="B49:C49"/>
    <mergeCell ref="A39:E39"/>
    <mergeCell ref="B20:C20"/>
    <mergeCell ref="B21:C21"/>
    <mergeCell ref="A25:E25"/>
    <mergeCell ref="A24:E24"/>
    <mergeCell ref="B34:C34"/>
    <mergeCell ref="B30:C30"/>
    <mergeCell ref="B31:C31"/>
    <mergeCell ref="B27:C27"/>
    <mergeCell ref="B28:C28"/>
    <mergeCell ref="B33:C33"/>
    <mergeCell ref="B29:C29"/>
    <mergeCell ref="B16:C16"/>
    <mergeCell ref="B17:C17"/>
    <mergeCell ref="B19:C19"/>
    <mergeCell ref="B22:C22"/>
    <mergeCell ref="B23:C23"/>
    <mergeCell ref="A26:E26"/>
    <mergeCell ref="B15:C15"/>
    <mergeCell ref="B18:C18"/>
    <mergeCell ref="A5:E5"/>
    <mergeCell ref="B6:C6"/>
    <mergeCell ref="B7:C7"/>
    <mergeCell ref="B8:C8"/>
    <mergeCell ref="B9:C9"/>
    <mergeCell ref="B10:C10"/>
    <mergeCell ref="B11:C11"/>
    <mergeCell ref="B14:C14"/>
    <mergeCell ref="B62:C62"/>
    <mergeCell ref="B65:C65"/>
    <mergeCell ref="B110:C110"/>
    <mergeCell ref="A109:E109"/>
    <mergeCell ref="B63:C63"/>
    <mergeCell ref="A66:E66"/>
    <mergeCell ref="A67:E67"/>
    <mergeCell ref="A68:E68"/>
    <mergeCell ref="A64:E64"/>
    <mergeCell ref="B95:C95"/>
    <mergeCell ref="A115:E115"/>
    <mergeCell ref="B106:C106"/>
    <mergeCell ref="B107:C107"/>
    <mergeCell ref="B108:C108"/>
    <mergeCell ref="B112:C112"/>
    <mergeCell ref="B113:C113"/>
    <mergeCell ref="D110:E110"/>
    <mergeCell ref="A111:E111"/>
    <mergeCell ref="B116:C116"/>
    <mergeCell ref="A117:E117"/>
    <mergeCell ref="A121:E121"/>
    <mergeCell ref="B122:C122"/>
    <mergeCell ref="D122:E122"/>
    <mergeCell ref="A123:E123"/>
    <mergeCell ref="B118:C118"/>
    <mergeCell ref="B119:C119"/>
    <mergeCell ref="B120:C120"/>
    <mergeCell ref="B124:C124"/>
    <mergeCell ref="B125:C125"/>
    <mergeCell ref="A127:E127"/>
    <mergeCell ref="B128:C128"/>
    <mergeCell ref="A129:E129"/>
    <mergeCell ref="A133:E133"/>
    <mergeCell ref="B134:C134"/>
    <mergeCell ref="D134:E134"/>
    <mergeCell ref="A135:E135"/>
    <mergeCell ref="B130:C130"/>
    <mergeCell ref="B131:C131"/>
    <mergeCell ref="B132:C132"/>
    <mergeCell ref="B136:C136"/>
    <mergeCell ref="B137:C137"/>
    <mergeCell ref="A139:E139"/>
    <mergeCell ref="A141:E141"/>
    <mergeCell ref="B138:C138"/>
    <mergeCell ref="B140:C140"/>
    <mergeCell ref="A153:E153"/>
    <mergeCell ref="A157:E157"/>
    <mergeCell ref="B158:C158"/>
    <mergeCell ref="D158:E158"/>
    <mergeCell ref="A159:E159"/>
    <mergeCell ref="A163:E163"/>
    <mergeCell ref="B160:C160"/>
    <mergeCell ref="B154:C154"/>
    <mergeCell ref="B155:C155"/>
    <mergeCell ref="B156:C156"/>
    <mergeCell ref="B161:C161"/>
    <mergeCell ref="B162:C162"/>
    <mergeCell ref="B164:C164"/>
    <mergeCell ref="A165:E165"/>
    <mergeCell ref="A169:E169"/>
    <mergeCell ref="B170:C170"/>
    <mergeCell ref="D170:E170"/>
    <mergeCell ref="B166:C166"/>
    <mergeCell ref="B167:C167"/>
    <mergeCell ref="B168:C168"/>
    <mergeCell ref="B172:C172"/>
    <mergeCell ref="B173:C173"/>
    <mergeCell ref="B176:C176"/>
    <mergeCell ref="B174:C174"/>
    <mergeCell ref="A177:E177"/>
    <mergeCell ref="A181:E181"/>
    <mergeCell ref="B182:C182"/>
    <mergeCell ref="D182:E182"/>
    <mergeCell ref="A183:E183"/>
    <mergeCell ref="B178:C178"/>
    <mergeCell ref="B179:C179"/>
    <mergeCell ref="B180:C180"/>
    <mergeCell ref="B184:C184"/>
    <mergeCell ref="B185:C185"/>
    <mergeCell ref="A187:E187"/>
    <mergeCell ref="B188:C188"/>
    <mergeCell ref="D194:E194"/>
    <mergeCell ref="A195:E195"/>
    <mergeCell ref="B191:C191"/>
    <mergeCell ref="B192:C192"/>
    <mergeCell ref="A193:E193"/>
    <mergeCell ref="B194:C194"/>
    <mergeCell ref="A199:E199"/>
    <mergeCell ref="B196:C196"/>
    <mergeCell ref="B197:C197"/>
    <mergeCell ref="B198:C198"/>
    <mergeCell ref="B200:C200"/>
    <mergeCell ref="A201:E201"/>
    <mergeCell ref="B202:C202"/>
    <mergeCell ref="B203:C203"/>
    <mergeCell ref="A205:E205"/>
    <mergeCell ref="B204:C204"/>
    <mergeCell ref="B206:C206"/>
    <mergeCell ref="B216:C216"/>
    <mergeCell ref="A207:E207"/>
    <mergeCell ref="B208:C208"/>
    <mergeCell ref="B209:C209"/>
    <mergeCell ref="A211:E211"/>
    <mergeCell ref="B210:C210"/>
    <mergeCell ref="B212:C212"/>
    <mergeCell ref="A213:E213"/>
    <mergeCell ref="B214:C214"/>
    <mergeCell ref="B215:C215"/>
    <mergeCell ref="D218:E218"/>
    <mergeCell ref="B218:C218"/>
    <mergeCell ref="A217:E217"/>
    <mergeCell ref="A219:E219"/>
    <mergeCell ref="A223:E223"/>
    <mergeCell ref="B220:C220"/>
    <mergeCell ref="B221:C221"/>
    <mergeCell ref="B224:C224"/>
    <mergeCell ref="A225:E225"/>
    <mergeCell ref="B226:C226"/>
    <mergeCell ref="B227:C227"/>
    <mergeCell ref="B228:C228"/>
    <mergeCell ref="A229:E229"/>
    <mergeCell ref="B230:C230"/>
    <mergeCell ref="D230:E230"/>
    <mergeCell ref="A231:E231"/>
    <mergeCell ref="B232:C232"/>
    <mergeCell ref="B233:C233"/>
    <mergeCell ref="A235:E235"/>
    <mergeCell ref="B234:C234"/>
    <mergeCell ref="B246:C246"/>
    <mergeCell ref="B244:C244"/>
    <mergeCell ref="B238:C238"/>
    <mergeCell ref="B239:C239"/>
    <mergeCell ref="B240:C240"/>
    <mergeCell ref="B245:C245"/>
    <mergeCell ref="A243:E243"/>
    <mergeCell ref="A247:E247"/>
    <mergeCell ref="B248:C248"/>
    <mergeCell ref="A249:E249"/>
    <mergeCell ref="A253:E253"/>
    <mergeCell ref="B250:C250"/>
    <mergeCell ref="B251:C251"/>
    <mergeCell ref="B252:C252"/>
    <mergeCell ref="B254:C254"/>
    <mergeCell ref="D254:E254"/>
    <mergeCell ref="A255:E255"/>
    <mergeCell ref="A259:E259"/>
    <mergeCell ref="B256:C256"/>
    <mergeCell ref="B257:C257"/>
    <mergeCell ref="B258:C258"/>
    <mergeCell ref="B260:C260"/>
    <mergeCell ref="A261:E261"/>
    <mergeCell ref="B262:C262"/>
    <mergeCell ref="A265:E265"/>
    <mergeCell ref="B266:C266"/>
    <mergeCell ref="D266:E266"/>
    <mergeCell ref="B263:C263"/>
    <mergeCell ref="B264:C264"/>
    <mergeCell ref="B278:C278"/>
    <mergeCell ref="A267:E267"/>
    <mergeCell ref="B268:C268"/>
    <mergeCell ref="B269:C269"/>
    <mergeCell ref="A271:E271"/>
    <mergeCell ref="B270:C270"/>
    <mergeCell ref="B272:C272"/>
    <mergeCell ref="A289:E289"/>
    <mergeCell ref="B290:C290"/>
    <mergeCell ref="B288:C288"/>
    <mergeCell ref="B293:C293"/>
    <mergeCell ref="A291:E291"/>
    <mergeCell ref="A273:E273"/>
    <mergeCell ref="B274:C274"/>
    <mergeCell ref="B275:C275"/>
    <mergeCell ref="B276:C276"/>
    <mergeCell ref="A277:E277"/>
    <mergeCell ref="A279:E279"/>
    <mergeCell ref="B280:C280"/>
    <mergeCell ref="B281:C281"/>
    <mergeCell ref="A283:E283"/>
    <mergeCell ref="B286:C286"/>
    <mergeCell ref="B287:C287"/>
    <mergeCell ref="B282:C282"/>
    <mergeCell ref="B284:C284"/>
    <mergeCell ref="A285:E285"/>
    <mergeCell ref="B292:C292"/>
    <mergeCell ref="B294:C294"/>
    <mergeCell ref="A295:E295"/>
    <mergeCell ref="B296:C296"/>
    <mergeCell ref="A297:E297"/>
    <mergeCell ref="B298:C298"/>
    <mergeCell ref="A301:E301"/>
    <mergeCell ref="B299:C299"/>
    <mergeCell ref="B300:C300"/>
    <mergeCell ref="B302:C302"/>
    <mergeCell ref="A303:E303"/>
    <mergeCell ref="B304:C304"/>
    <mergeCell ref="B305:C305"/>
    <mergeCell ref="A307:E307"/>
    <mergeCell ref="B308:C308"/>
    <mergeCell ref="A309:E309"/>
    <mergeCell ref="B310:C310"/>
    <mergeCell ref="A313:E313"/>
    <mergeCell ref="B311:C311"/>
    <mergeCell ref="B306:C306"/>
    <mergeCell ref="B312:C312"/>
    <mergeCell ref="B314:C314"/>
    <mergeCell ref="A315:E315"/>
    <mergeCell ref="A319:E319"/>
    <mergeCell ref="B316:C316"/>
    <mergeCell ref="B317:C317"/>
    <mergeCell ref="B318:C318"/>
    <mergeCell ref="B320:C320"/>
    <mergeCell ref="A321:E321"/>
    <mergeCell ref="B322:C322"/>
    <mergeCell ref="B323:C323"/>
    <mergeCell ref="B324:C324"/>
    <mergeCell ref="A325:E325"/>
    <mergeCell ref="B326:C326"/>
    <mergeCell ref="A327:E327"/>
    <mergeCell ref="B328:C328"/>
    <mergeCell ref="B329:C329"/>
    <mergeCell ref="A331:E331"/>
    <mergeCell ref="B332:C332"/>
    <mergeCell ref="B330:C330"/>
    <mergeCell ref="B340:C340"/>
    <mergeCell ref="B341:C341"/>
    <mergeCell ref="B342:C342"/>
    <mergeCell ref="A343:E343"/>
    <mergeCell ref="B344:C344"/>
    <mergeCell ref="A345:E345"/>
    <mergeCell ref="B346:C346"/>
    <mergeCell ref="B347:C347"/>
    <mergeCell ref="B348:C348"/>
    <mergeCell ref="A349:E349"/>
    <mergeCell ref="B350:C350"/>
    <mergeCell ref="A351:E351"/>
    <mergeCell ref="B352:C352"/>
    <mergeCell ref="B353:C353"/>
    <mergeCell ref="B354:C354"/>
    <mergeCell ref="A355:E355"/>
    <mergeCell ref="B356:C356"/>
    <mergeCell ref="A357:E357"/>
    <mergeCell ref="B358:C358"/>
    <mergeCell ref="A361:E361"/>
    <mergeCell ref="B362:C362"/>
    <mergeCell ref="A363:E363"/>
    <mergeCell ref="B364:C364"/>
    <mergeCell ref="B359:C359"/>
    <mergeCell ref="B360:C360"/>
    <mergeCell ref="B365:C365"/>
    <mergeCell ref="A367:E367"/>
    <mergeCell ref="B368:C368"/>
    <mergeCell ref="A369:E369"/>
    <mergeCell ref="B370:C370"/>
    <mergeCell ref="B371:C371"/>
    <mergeCell ref="B366:C366"/>
    <mergeCell ref="B372:C372"/>
    <mergeCell ref="A373:E373"/>
    <mergeCell ref="B374:C374"/>
    <mergeCell ref="A375:E375"/>
    <mergeCell ref="A379:E379"/>
    <mergeCell ref="B376:C376"/>
    <mergeCell ref="B377:C377"/>
    <mergeCell ref="B378:C378"/>
    <mergeCell ref="B386:C386"/>
    <mergeCell ref="D386:E386"/>
    <mergeCell ref="A387:E387"/>
    <mergeCell ref="B388:C388"/>
    <mergeCell ref="B389:C389"/>
    <mergeCell ref="A391:E391"/>
    <mergeCell ref="B390:C390"/>
    <mergeCell ref="B392:C392"/>
    <mergeCell ref="A393:E393"/>
    <mergeCell ref="B395:C395"/>
    <mergeCell ref="B396:C396"/>
    <mergeCell ref="A397:E397"/>
    <mergeCell ref="B398:C398"/>
    <mergeCell ref="B394:C394"/>
    <mergeCell ref="A399:E399"/>
    <mergeCell ref="B400:C400"/>
    <mergeCell ref="B401:C401"/>
    <mergeCell ref="A403:E403"/>
    <mergeCell ref="B404:C404"/>
    <mergeCell ref="A405:E405"/>
    <mergeCell ref="B402:C402"/>
    <mergeCell ref="B406:C406"/>
    <mergeCell ref="B407:C407"/>
    <mergeCell ref="B408:C408"/>
    <mergeCell ref="A409:E409"/>
    <mergeCell ref="B410:C410"/>
    <mergeCell ref="A411:E411"/>
    <mergeCell ref="B412:C412"/>
    <mergeCell ref="B413:C413"/>
    <mergeCell ref="B414:C414"/>
    <mergeCell ref="A415:E415"/>
    <mergeCell ref="B416:C416"/>
    <mergeCell ref="A417:E417"/>
    <mergeCell ref="B418:C418"/>
    <mergeCell ref="B419:C419"/>
    <mergeCell ref="B420:C420"/>
    <mergeCell ref="A421:E421"/>
    <mergeCell ref="B422:C422"/>
    <mergeCell ref="A423:E423"/>
    <mergeCell ref="B424:C424"/>
    <mergeCell ref="B425:C425"/>
    <mergeCell ref="B426:C426"/>
    <mergeCell ref="B428:C428"/>
    <mergeCell ref="A427:E427"/>
    <mergeCell ref="B438:C438"/>
    <mergeCell ref="A429:E429"/>
    <mergeCell ref="B430:C430"/>
    <mergeCell ref="B431:C431"/>
    <mergeCell ref="B432:C432"/>
    <mergeCell ref="B442:C442"/>
    <mergeCell ref="B443:C443"/>
    <mergeCell ref="B444:C444"/>
    <mergeCell ref="B446:C446"/>
    <mergeCell ref="A447:E447"/>
    <mergeCell ref="B448:C448"/>
    <mergeCell ref="B449:C449"/>
    <mergeCell ref="A451:E451"/>
    <mergeCell ref="B452:C452"/>
    <mergeCell ref="B450:C450"/>
    <mergeCell ref="A453:E453"/>
    <mergeCell ref="A457:E457"/>
    <mergeCell ref="B454:C454"/>
    <mergeCell ref="B455:C455"/>
    <mergeCell ref="B456:C456"/>
    <mergeCell ref="B466:C466"/>
    <mergeCell ref="A459:E459"/>
    <mergeCell ref="B460:C460"/>
    <mergeCell ref="B461:C461"/>
    <mergeCell ref="B462:C462"/>
    <mergeCell ref="B467:C467"/>
    <mergeCell ref="A463:E463"/>
    <mergeCell ref="B464:C464"/>
    <mergeCell ref="A465:E465"/>
    <mergeCell ref="A478:E478"/>
    <mergeCell ref="B479:C479"/>
    <mergeCell ref="B468:C468"/>
    <mergeCell ref="A469:E469"/>
    <mergeCell ref="B470:C470"/>
    <mergeCell ref="A471:E471"/>
    <mergeCell ref="B472:C472"/>
    <mergeCell ref="B473:C473"/>
    <mergeCell ref="A509:E509"/>
    <mergeCell ref="B507:C507"/>
    <mergeCell ref="B508:C508"/>
    <mergeCell ref="B474:C474"/>
    <mergeCell ref="A475:E475"/>
    <mergeCell ref="B481:C481"/>
    <mergeCell ref="B482:C482"/>
    <mergeCell ref="B480:C480"/>
    <mergeCell ref="B476:C476"/>
    <mergeCell ref="A477:E477"/>
    <mergeCell ref="B520:C520"/>
    <mergeCell ref="B518:C518"/>
    <mergeCell ref="B516:C516"/>
    <mergeCell ref="A501:E501"/>
    <mergeCell ref="A503:E503"/>
    <mergeCell ref="B502:C502"/>
    <mergeCell ref="B512:C512"/>
    <mergeCell ref="B505:C505"/>
    <mergeCell ref="B506:C506"/>
    <mergeCell ref="B510:C510"/>
    <mergeCell ref="A511:E511"/>
    <mergeCell ref="D510:E510"/>
    <mergeCell ref="B522:C522"/>
    <mergeCell ref="D522:E522"/>
    <mergeCell ref="A523:E523"/>
    <mergeCell ref="B524:C524"/>
    <mergeCell ref="A517:E517"/>
    <mergeCell ref="B514:C514"/>
    <mergeCell ref="B519:C519"/>
    <mergeCell ref="A521:E521"/>
    <mergeCell ref="B525:C525"/>
    <mergeCell ref="A527:E527"/>
    <mergeCell ref="B528:C528"/>
    <mergeCell ref="A529:E529"/>
    <mergeCell ref="B526:C526"/>
    <mergeCell ref="A533:E533"/>
    <mergeCell ref="B531:C531"/>
    <mergeCell ref="B532:C532"/>
    <mergeCell ref="B530:C530"/>
    <mergeCell ref="B534:C534"/>
    <mergeCell ref="A535:E535"/>
    <mergeCell ref="B536:C536"/>
    <mergeCell ref="B537:C537"/>
    <mergeCell ref="A539:E539"/>
    <mergeCell ref="B538:C538"/>
    <mergeCell ref="B540:C540"/>
    <mergeCell ref="A541:E541"/>
    <mergeCell ref="B542:C542"/>
    <mergeCell ref="B543:C543"/>
    <mergeCell ref="D543:E543"/>
    <mergeCell ref="D542:E542"/>
    <mergeCell ref="A544:E544"/>
    <mergeCell ref="A545:E545"/>
    <mergeCell ref="A546:E546"/>
    <mergeCell ref="A547:E547"/>
    <mergeCell ref="A548:E548"/>
    <mergeCell ref="A549:E554"/>
    <mergeCell ref="A555:C555"/>
    <mergeCell ref="D555:E555"/>
    <mergeCell ref="A556:C556"/>
    <mergeCell ref="D556:E556"/>
    <mergeCell ref="A557:C557"/>
    <mergeCell ref="D557:E557"/>
    <mergeCell ref="A558:C558"/>
    <mergeCell ref="D558:E558"/>
    <mergeCell ref="A559:C559"/>
    <mergeCell ref="D559:E559"/>
    <mergeCell ref="A560:C560"/>
    <mergeCell ref="D560:E560"/>
    <mergeCell ref="A561:C561"/>
    <mergeCell ref="D561:E561"/>
    <mergeCell ref="A562:C562"/>
    <mergeCell ref="D562:E562"/>
    <mergeCell ref="A563:C563"/>
    <mergeCell ref="D563:E563"/>
    <mergeCell ref="A564:C564"/>
    <mergeCell ref="D564:E564"/>
    <mergeCell ref="A565:C565"/>
    <mergeCell ref="D565:E565"/>
    <mergeCell ref="A566:C566"/>
    <mergeCell ref="D566:E566"/>
    <mergeCell ref="A567:C567"/>
    <mergeCell ref="D567:E567"/>
    <mergeCell ref="A568:C568"/>
    <mergeCell ref="D568:E568"/>
    <mergeCell ref="A569:C569"/>
    <mergeCell ref="D569:E569"/>
    <mergeCell ref="A570:C570"/>
    <mergeCell ref="D570:E570"/>
    <mergeCell ref="A571:C571"/>
    <mergeCell ref="D571:E571"/>
    <mergeCell ref="A572:C572"/>
    <mergeCell ref="D572:E572"/>
    <mergeCell ref="A573:C573"/>
    <mergeCell ref="D573:E573"/>
    <mergeCell ref="A574:C574"/>
    <mergeCell ref="D574:E574"/>
    <mergeCell ref="A575:C575"/>
    <mergeCell ref="D575:E575"/>
    <mergeCell ref="A576:C576"/>
    <mergeCell ref="D576:E576"/>
    <mergeCell ref="A577:C577"/>
    <mergeCell ref="D577:E577"/>
    <mergeCell ref="A578:C578"/>
    <mergeCell ref="D578:E578"/>
    <mergeCell ref="A579:C579"/>
    <mergeCell ref="D579:E579"/>
    <mergeCell ref="A580:C580"/>
    <mergeCell ref="D580:E580"/>
    <mergeCell ref="A581:C581"/>
    <mergeCell ref="D581:E581"/>
    <mergeCell ref="A582:C582"/>
    <mergeCell ref="D582:E582"/>
    <mergeCell ref="A583:C583"/>
    <mergeCell ref="D583:E583"/>
    <mergeCell ref="A584:C584"/>
    <mergeCell ref="D584:E584"/>
    <mergeCell ref="A585:C585"/>
    <mergeCell ref="D585:E585"/>
    <mergeCell ref="A586:C586"/>
    <mergeCell ref="D586:E586"/>
    <mergeCell ref="A587:C587"/>
    <mergeCell ref="D587:E587"/>
    <mergeCell ref="A588:C588"/>
    <mergeCell ref="D588:E588"/>
    <mergeCell ref="A589:C589"/>
    <mergeCell ref="D589:E589"/>
    <mergeCell ref="A590:C590"/>
    <mergeCell ref="D590:E590"/>
    <mergeCell ref="A591:C591"/>
    <mergeCell ref="D591:E591"/>
    <mergeCell ref="A592:C592"/>
    <mergeCell ref="D592:E592"/>
    <mergeCell ref="A593:C593"/>
    <mergeCell ref="D593:E593"/>
    <mergeCell ref="A599:E612"/>
    <mergeCell ref="A613:E613"/>
    <mergeCell ref="A594:E594"/>
    <mergeCell ref="A595:E596"/>
    <mergeCell ref="A597:E597"/>
    <mergeCell ref="A598:E598"/>
    <mergeCell ref="B635:C635"/>
    <mergeCell ref="B641:C641"/>
    <mergeCell ref="B12:C12"/>
    <mergeCell ref="B13:C13"/>
    <mergeCell ref="A614:E614"/>
    <mergeCell ref="A615:E615"/>
    <mergeCell ref="B617:C617"/>
    <mergeCell ref="A620:E620"/>
    <mergeCell ref="B618:C618"/>
    <mergeCell ref="B619:C619"/>
    <mergeCell ref="B647:C647"/>
    <mergeCell ref="A646:E646"/>
    <mergeCell ref="B655:C655"/>
    <mergeCell ref="A630:E630"/>
    <mergeCell ref="A632:E632"/>
    <mergeCell ref="A638:E638"/>
    <mergeCell ref="B633:C633"/>
    <mergeCell ref="B634:C634"/>
    <mergeCell ref="B637:C637"/>
    <mergeCell ref="A636:E636"/>
    <mergeCell ref="A679:E679"/>
    <mergeCell ref="B680:E680"/>
    <mergeCell ref="A681:E681"/>
    <mergeCell ref="A685:E685"/>
    <mergeCell ref="B684:C684"/>
    <mergeCell ref="A690:E690"/>
    <mergeCell ref="B687:C687"/>
    <mergeCell ref="B688:C688"/>
    <mergeCell ref="A689:E689"/>
    <mergeCell ref="B704:C704"/>
    <mergeCell ref="B705:C705"/>
    <mergeCell ref="B691:C691"/>
    <mergeCell ref="B692:C692"/>
    <mergeCell ref="A695:E695"/>
    <mergeCell ref="B693:C693"/>
    <mergeCell ref="B694:C694"/>
    <mergeCell ref="B696:E696"/>
    <mergeCell ref="B732:C732"/>
    <mergeCell ref="B734:C734"/>
    <mergeCell ref="A697:E697"/>
    <mergeCell ref="A701:E701"/>
    <mergeCell ref="A707:E707"/>
    <mergeCell ref="B702:C702"/>
    <mergeCell ref="B698:C698"/>
    <mergeCell ref="B699:C699"/>
    <mergeCell ref="B700:C700"/>
    <mergeCell ref="A703:E703"/>
    <mergeCell ref="B739:C739"/>
    <mergeCell ref="B741:C741"/>
    <mergeCell ref="A740:E740"/>
    <mergeCell ref="A749:E749"/>
    <mergeCell ref="B750:C750"/>
    <mergeCell ref="A713:E713"/>
    <mergeCell ref="A715:E715"/>
    <mergeCell ref="B714:C714"/>
    <mergeCell ref="A742:E742"/>
    <mergeCell ref="A729:E729"/>
    <mergeCell ref="B751:C751"/>
    <mergeCell ref="A754:E754"/>
    <mergeCell ref="B752:C752"/>
    <mergeCell ref="B753:C753"/>
    <mergeCell ref="B767:E767"/>
    <mergeCell ref="A768:E768"/>
    <mergeCell ref="B761:C761"/>
    <mergeCell ref="B755:E755"/>
    <mergeCell ref="A756:E756"/>
    <mergeCell ref="B759:C759"/>
    <mergeCell ref="B791:E791"/>
    <mergeCell ref="B782:C782"/>
    <mergeCell ref="B783:C783"/>
    <mergeCell ref="B785:C785"/>
    <mergeCell ref="A786:E786"/>
    <mergeCell ref="B787:C787"/>
    <mergeCell ref="B810:C810"/>
    <mergeCell ref="A796:E796"/>
    <mergeCell ref="B797:C797"/>
    <mergeCell ref="A800:E800"/>
    <mergeCell ref="B801:E801"/>
    <mergeCell ref="B798:C798"/>
    <mergeCell ref="B799:C799"/>
    <mergeCell ref="B803:C803"/>
    <mergeCell ref="B817:C817"/>
    <mergeCell ref="A802:E802"/>
    <mergeCell ref="A806:E806"/>
    <mergeCell ref="A812:E812"/>
    <mergeCell ref="B813:E813"/>
    <mergeCell ref="B804:C804"/>
    <mergeCell ref="B805:C805"/>
    <mergeCell ref="B807:C807"/>
    <mergeCell ref="A808:E808"/>
    <mergeCell ref="B809:C809"/>
    <mergeCell ref="A819:E819"/>
    <mergeCell ref="B820:C820"/>
    <mergeCell ref="B821:C821"/>
    <mergeCell ref="A840:E840"/>
    <mergeCell ref="A830:E830"/>
    <mergeCell ref="B831:C831"/>
    <mergeCell ref="A832:E832"/>
    <mergeCell ref="B833:C833"/>
    <mergeCell ref="B841:C841"/>
    <mergeCell ref="A842:E842"/>
    <mergeCell ref="B843:C843"/>
    <mergeCell ref="B845:C845"/>
    <mergeCell ref="A844:E844"/>
    <mergeCell ref="B859:C859"/>
    <mergeCell ref="A846:E846"/>
    <mergeCell ref="A847:E847"/>
    <mergeCell ref="B848:C848"/>
    <mergeCell ref="A852:E852"/>
    <mergeCell ref="B849:C849"/>
    <mergeCell ref="B850:C850"/>
    <mergeCell ref="B851:C851"/>
    <mergeCell ref="B853:E853"/>
    <mergeCell ref="A854:E854"/>
    <mergeCell ref="B857:C857"/>
    <mergeCell ref="A858:E858"/>
    <mergeCell ref="B855:C855"/>
    <mergeCell ref="B856:C856"/>
    <mergeCell ref="A878:E878"/>
    <mergeCell ref="B879:E879"/>
    <mergeCell ref="A880:E880"/>
    <mergeCell ref="B877:C877"/>
    <mergeCell ref="B874:C874"/>
    <mergeCell ref="A860:E860"/>
    <mergeCell ref="B861:C861"/>
    <mergeCell ref="B890:E890"/>
    <mergeCell ref="A891:E891"/>
    <mergeCell ref="B892:C892"/>
    <mergeCell ref="A886:E886"/>
    <mergeCell ref="B887:C887"/>
    <mergeCell ref="B888:C888"/>
    <mergeCell ref="B889:C889"/>
    <mergeCell ref="A899:E899"/>
    <mergeCell ref="B894:C894"/>
    <mergeCell ref="B897:C897"/>
    <mergeCell ref="B898:C898"/>
    <mergeCell ref="A911:E911"/>
    <mergeCell ref="B902:C902"/>
    <mergeCell ref="B903:C903"/>
    <mergeCell ref="B904:C904"/>
    <mergeCell ref="B906:C906"/>
    <mergeCell ref="A907:E907"/>
    <mergeCell ref="B908:C908"/>
    <mergeCell ref="A929:E929"/>
    <mergeCell ref="B916:C916"/>
    <mergeCell ref="A917:E917"/>
    <mergeCell ref="A918:E918"/>
    <mergeCell ref="B919:C919"/>
    <mergeCell ref="B920:C920"/>
    <mergeCell ref="B921:C921"/>
    <mergeCell ref="B922:C922"/>
    <mergeCell ref="B926:C926"/>
    <mergeCell ref="A943:E943"/>
    <mergeCell ref="A944:E944"/>
    <mergeCell ref="B945:C945"/>
    <mergeCell ref="B946:C946"/>
    <mergeCell ref="B947:C947"/>
    <mergeCell ref="B948:C948"/>
    <mergeCell ref="B952:C952"/>
    <mergeCell ref="B958:C958"/>
    <mergeCell ref="B959:C959"/>
    <mergeCell ref="B960:C960"/>
    <mergeCell ref="B956:C956"/>
    <mergeCell ref="A955:E955"/>
    <mergeCell ref="B953:C953"/>
    <mergeCell ref="B954:C954"/>
    <mergeCell ref="A957:E957"/>
    <mergeCell ref="A949:E949"/>
    <mergeCell ref="B950:E950"/>
    <mergeCell ref="A951:E951"/>
    <mergeCell ref="A675:E675"/>
    <mergeCell ref="B624:C624"/>
    <mergeCell ref="B649:C649"/>
    <mergeCell ref="A651:E651"/>
    <mergeCell ref="B650:C650"/>
    <mergeCell ref="B640:C640"/>
    <mergeCell ref="A663:E663"/>
    <mergeCell ref="A657:E657"/>
    <mergeCell ref="B656:C656"/>
    <mergeCell ref="A642:E642"/>
    <mergeCell ref="B621:E621"/>
    <mergeCell ref="A622:E622"/>
    <mergeCell ref="B639:C639"/>
    <mergeCell ref="B628:C628"/>
    <mergeCell ref="B629:C629"/>
    <mergeCell ref="A626:E626"/>
    <mergeCell ref="B627:C627"/>
    <mergeCell ref="B625:C625"/>
    <mergeCell ref="B623:C623"/>
    <mergeCell ref="B631:E631"/>
    <mergeCell ref="A652:E652"/>
    <mergeCell ref="B653:C653"/>
    <mergeCell ref="B654:C654"/>
    <mergeCell ref="B643:E643"/>
    <mergeCell ref="A644:E644"/>
    <mergeCell ref="A648:E648"/>
    <mergeCell ref="B645:C645"/>
    <mergeCell ref="B665:C665"/>
    <mergeCell ref="B658:E658"/>
    <mergeCell ref="A659:E659"/>
    <mergeCell ref="B664:C664"/>
    <mergeCell ref="B660:C660"/>
    <mergeCell ref="B661:C661"/>
    <mergeCell ref="B662:C662"/>
    <mergeCell ref="B666:C666"/>
    <mergeCell ref="A673:E673"/>
    <mergeCell ref="B670:C670"/>
    <mergeCell ref="B671:C671"/>
    <mergeCell ref="B672:C672"/>
    <mergeCell ref="B677:C677"/>
    <mergeCell ref="B676:C676"/>
    <mergeCell ref="A667:E667"/>
    <mergeCell ref="B668:E668"/>
    <mergeCell ref="A669:E669"/>
    <mergeCell ref="B678:C678"/>
    <mergeCell ref="A683:E683"/>
    <mergeCell ref="B733:C733"/>
    <mergeCell ref="A716:E716"/>
    <mergeCell ref="B717:C717"/>
    <mergeCell ref="B718:C718"/>
    <mergeCell ref="A719:E728"/>
    <mergeCell ref="B708:E708"/>
    <mergeCell ref="A709:E709"/>
    <mergeCell ref="B686:C686"/>
    <mergeCell ref="B706:C706"/>
    <mergeCell ref="A711:E711"/>
    <mergeCell ref="B710:C710"/>
    <mergeCell ref="A736:E736"/>
    <mergeCell ref="B737:E737"/>
    <mergeCell ref="A738:E738"/>
    <mergeCell ref="B735:C735"/>
    <mergeCell ref="B712:C712"/>
    <mergeCell ref="A730:E730"/>
    <mergeCell ref="B731:C731"/>
    <mergeCell ref="A760:E760"/>
    <mergeCell ref="B757:C757"/>
    <mergeCell ref="B758:C758"/>
    <mergeCell ref="B781:C781"/>
    <mergeCell ref="A780:E780"/>
    <mergeCell ref="A762:E762"/>
    <mergeCell ref="B763:C763"/>
    <mergeCell ref="B764:C764"/>
    <mergeCell ref="B765:C765"/>
    <mergeCell ref="B771:C771"/>
    <mergeCell ref="A772:E772"/>
    <mergeCell ref="B773:C773"/>
    <mergeCell ref="A766:E766"/>
    <mergeCell ref="A774:E774"/>
    <mergeCell ref="B775:C775"/>
    <mergeCell ref="A778:E778"/>
    <mergeCell ref="B769:C769"/>
    <mergeCell ref="A770:E770"/>
    <mergeCell ref="B779:E779"/>
    <mergeCell ref="B776:C776"/>
    <mergeCell ref="B777:C777"/>
    <mergeCell ref="A792:E792"/>
    <mergeCell ref="B793:C793"/>
    <mergeCell ref="A794:E794"/>
    <mergeCell ref="B788:C788"/>
    <mergeCell ref="B789:C789"/>
    <mergeCell ref="A784:E784"/>
    <mergeCell ref="A790:E790"/>
    <mergeCell ref="B795:C795"/>
    <mergeCell ref="B811:C811"/>
    <mergeCell ref="B822:C822"/>
    <mergeCell ref="B823:C823"/>
    <mergeCell ref="B827:C827"/>
    <mergeCell ref="A824:E824"/>
    <mergeCell ref="B825:E825"/>
    <mergeCell ref="A826:E826"/>
    <mergeCell ref="A814:E814"/>
    <mergeCell ref="B815:C815"/>
    <mergeCell ref="A816:E816"/>
    <mergeCell ref="B829:C829"/>
    <mergeCell ref="B834:C834"/>
    <mergeCell ref="B835:C835"/>
    <mergeCell ref="B839:C839"/>
    <mergeCell ref="A836:E836"/>
    <mergeCell ref="B837:E837"/>
    <mergeCell ref="A838:E838"/>
    <mergeCell ref="A828:E828"/>
    <mergeCell ref="A818:E818"/>
    <mergeCell ref="B862:C862"/>
    <mergeCell ref="B863:C863"/>
    <mergeCell ref="B865:E865"/>
    <mergeCell ref="A866:E866"/>
    <mergeCell ref="B867:C867"/>
    <mergeCell ref="A864:E864"/>
    <mergeCell ref="B881:C881"/>
    <mergeCell ref="B882:C882"/>
    <mergeCell ref="B883:C883"/>
    <mergeCell ref="A868:E868"/>
    <mergeCell ref="A870:E870"/>
    <mergeCell ref="A872:E872"/>
    <mergeCell ref="A873:E873"/>
    <mergeCell ref="B869:C869"/>
    <mergeCell ref="B875:C875"/>
    <mergeCell ref="B876:C876"/>
    <mergeCell ref="B885:C885"/>
    <mergeCell ref="A884:E884"/>
    <mergeCell ref="B909:C909"/>
    <mergeCell ref="B910:C910"/>
    <mergeCell ref="B900:E900"/>
    <mergeCell ref="A901:E901"/>
    <mergeCell ref="A905:E905"/>
    <mergeCell ref="A893:E893"/>
    <mergeCell ref="A895:E895"/>
    <mergeCell ref="B896:C896"/>
    <mergeCell ref="B912:E912"/>
    <mergeCell ref="A913:E913"/>
    <mergeCell ref="B914:C914"/>
    <mergeCell ref="A915:E915"/>
    <mergeCell ref="B928:C928"/>
    <mergeCell ref="A923:E923"/>
    <mergeCell ref="B924:E924"/>
    <mergeCell ref="A925:E925"/>
    <mergeCell ref="B927:C927"/>
    <mergeCell ref="B930:C930"/>
    <mergeCell ref="A931:E931"/>
    <mergeCell ref="B932:C932"/>
    <mergeCell ref="B933:C933"/>
    <mergeCell ref="B934:C934"/>
    <mergeCell ref="B938:C938"/>
    <mergeCell ref="B940:C940"/>
    <mergeCell ref="B942:C942"/>
    <mergeCell ref="A935:E935"/>
    <mergeCell ref="B936:E936"/>
    <mergeCell ref="A937:E937"/>
    <mergeCell ref="A939:E939"/>
    <mergeCell ref="A941:E941"/>
    <mergeCell ref="B966:C966"/>
    <mergeCell ref="A969:E969"/>
    <mergeCell ref="B968:C968"/>
    <mergeCell ref="A970:E970"/>
    <mergeCell ref="A967:E967"/>
    <mergeCell ref="A961:E961"/>
    <mergeCell ref="B962:E962"/>
    <mergeCell ref="A963:E963"/>
    <mergeCell ref="A965:E965"/>
    <mergeCell ref="B964:C964"/>
    <mergeCell ref="A971:E971"/>
    <mergeCell ref="B972:C972"/>
    <mergeCell ref="B973:C973"/>
    <mergeCell ref="B974:C974"/>
    <mergeCell ref="A989:E989"/>
    <mergeCell ref="A990:E990"/>
    <mergeCell ref="B982:E982"/>
    <mergeCell ref="A983:E983"/>
    <mergeCell ref="B985:C985"/>
    <mergeCell ref="B986:C986"/>
    <mergeCell ref="A987:E987"/>
    <mergeCell ref="B988:C988"/>
    <mergeCell ref="A1010:E1010"/>
    <mergeCell ref="B1012:C1012"/>
    <mergeCell ref="A991:E991"/>
    <mergeCell ref="B994:C994"/>
    <mergeCell ref="B992:C992"/>
    <mergeCell ref="B993:C993"/>
    <mergeCell ref="B1005:C1005"/>
    <mergeCell ref="A1008:E1008"/>
    <mergeCell ref="A1027:E1027"/>
    <mergeCell ref="B1029:C1029"/>
    <mergeCell ref="B1019:C1019"/>
    <mergeCell ref="B1020:E1020"/>
    <mergeCell ref="B1011:C1011"/>
    <mergeCell ref="B1014:C1014"/>
    <mergeCell ref="B1017:C1017"/>
    <mergeCell ref="B1018:C1018"/>
    <mergeCell ref="A1025:E1025"/>
    <mergeCell ref="B1026:C1026"/>
    <mergeCell ref="B1030:C1030"/>
    <mergeCell ref="A1045:E1045"/>
    <mergeCell ref="B1028:C1028"/>
    <mergeCell ref="B1031:C1031"/>
    <mergeCell ref="B1032:C1032"/>
    <mergeCell ref="B1033:C1033"/>
    <mergeCell ref="B1034:C1034"/>
    <mergeCell ref="B1035:C1035"/>
    <mergeCell ref="B1051:C1051"/>
    <mergeCell ref="B1052:C1052"/>
    <mergeCell ref="B1053:C1053"/>
    <mergeCell ref="B1054:C1054"/>
    <mergeCell ref="A1055:E1055"/>
    <mergeCell ref="B1056:E1056"/>
    <mergeCell ref="A1057:E1057"/>
    <mergeCell ref="B1058:C1058"/>
    <mergeCell ref="B1059:C1059"/>
    <mergeCell ref="B1066:C1066"/>
    <mergeCell ref="A1081:E1081"/>
    <mergeCell ref="B1083:C1083"/>
    <mergeCell ref="B1067:C1067"/>
    <mergeCell ref="B1068:C1068"/>
    <mergeCell ref="B1069:C1069"/>
    <mergeCell ref="B1070:C1070"/>
    <mergeCell ref="B1072:C1072"/>
    <mergeCell ref="B1107:C1107"/>
    <mergeCell ref="B1108:C1108"/>
    <mergeCell ref="A1111:E1111"/>
    <mergeCell ref="B1124:C1124"/>
    <mergeCell ref="B1112:C1112"/>
    <mergeCell ref="B1113:C1113"/>
    <mergeCell ref="B1114:C1114"/>
    <mergeCell ref="A1115:E1115"/>
    <mergeCell ref="B1116:C1116"/>
    <mergeCell ref="B1141:C1141"/>
    <mergeCell ref="B1142:C1142"/>
    <mergeCell ref="B1143:C1143"/>
    <mergeCell ref="B1144:C1144"/>
    <mergeCell ref="A1145:E1145"/>
    <mergeCell ref="B1146:E1146"/>
    <mergeCell ref="B1177:C1177"/>
    <mergeCell ref="B1178:C1178"/>
    <mergeCell ref="A1147:E1147"/>
    <mergeCell ref="B1148:C1148"/>
    <mergeCell ref="B1149:C1149"/>
    <mergeCell ref="B1150:C1150"/>
    <mergeCell ref="A1151:E1151"/>
    <mergeCell ref="B1152:C1152"/>
    <mergeCell ref="A1153:E1153"/>
    <mergeCell ref="B1158:C1158"/>
    <mergeCell ref="B1179:C1179"/>
    <mergeCell ref="B1180:C1180"/>
    <mergeCell ref="A1181:E1181"/>
    <mergeCell ref="B1182:E1182"/>
    <mergeCell ref="A1183:E1183"/>
    <mergeCell ref="B1184:C1184"/>
    <mergeCell ref="B1185:C1185"/>
    <mergeCell ref="B1186:C1186"/>
    <mergeCell ref="A1187:E1187"/>
    <mergeCell ref="B1188:C1188"/>
    <mergeCell ref="B1209:C1209"/>
    <mergeCell ref="B1194:C1194"/>
    <mergeCell ref="B1195:C1195"/>
    <mergeCell ref="B1196:C1196"/>
    <mergeCell ref="B1197:C1197"/>
    <mergeCell ref="B1198:C1198"/>
    <mergeCell ref="A1201:E1201"/>
    <mergeCell ref="B1202:C1202"/>
    <mergeCell ref="B1203:C1203"/>
    <mergeCell ref="B1210:C1210"/>
    <mergeCell ref="B1227:C1227"/>
    <mergeCell ref="B1211:C1211"/>
    <mergeCell ref="B1212:C1212"/>
    <mergeCell ref="B1213:C1213"/>
    <mergeCell ref="B1214:C1214"/>
    <mergeCell ref="B1215:C1215"/>
    <mergeCell ref="A1217:E1217"/>
    <mergeCell ref="B1245:C1245"/>
    <mergeCell ref="B1246:C1246"/>
    <mergeCell ref="A1261:E1261"/>
    <mergeCell ref="B1247:C1247"/>
    <mergeCell ref="B1248:C1248"/>
    <mergeCell ref="B1249:C1249"/>
    <mergeCell ref="B1250:C1250"/>
    <mergeCell ref="B1251:C1251"/>
    <mergeCell ref="B1252:C1252"/>
    <mergeCell ref="B1254:E1254"/>
    <mergeCell ref="A1255:E1255"/>
    <mergeCell ref="B1256:C1256"/>
    <mergeCell ref="B1257:C1257"/>
    <mergeCell ref="B1258:C1258"/>
    <mergeCell ref="A1259:E1259"/>
    <mergeCell ref="B1272:E1272"/>
    <mergeCell ref="B1282:C1282"/>
    <mergeCell ref="B1283:C1283"/>
    <mergeCell ref="B1281:C1281"/>
    <mergeCell ref="B1278:C1278"/>
    <mergeCell ref="A1279:E1279"/>
    <mergeCell ref="B1285:C1285"/>
    <mergeCell ref="B1274:C1274"/>
    <mergeCell ref="B1275:C1275"/>
    <mergeCell ref="B1276:C1276"/>
    <mergeCell ref="A1277:E1277"/>
    <mergeCell ref="A1291:E1291"/>
    <mergeCell ref="B1286:C1286"/>
    <mergeCell ref="B1284:C1284"/>
    <mergeCell ref="B1287:C1287"/>
    <mergeCell ref="B1288:C1288"/>
    <mergeCell ref="B1322:C1322"/>
    <mergeCell ref="B1323:C1323"/>
    <mergeCell ref="A1297:E1297"/>
    <mergeCell ref="B1293:C1293"/>
    <mergeCell ref="B1294:C1294"/>
    <mergeCell ref="A1295:E1295"/>
    <mergeCell ref="B1296:C1296"/>
    <mergeCell ref="B1298:C1298"/>
    <mergeCell ref="B1301:C1301"/>
    <mergeCell ref="B1302:C1302"/>
    <mergeCell ref="B1332:C1332"/>
    <mergeCell ref="A1333:E1333"/>
    <mergeCell ref="B1341:C1341"/>
    <mergeCell ref="B1342:C1342"/>
    <mergeCell ref="B1338:C1338"/>
    <mergeCell ref="B1339:C1339"/>
    <mergeCell ref="B1340:C1340"/>
    <mergeCell ref="B1334:C1334"/>
    <mergeCell ref="B1337:C1337"/>
    <mergeCell ref="B1335:C1335"/>
    <mergeCell ref="B1365:C1365"/>
    <mergeCell ref="B1366:C1366"/>
    <mergeCell ref="B1355:C1355"/>
    <mergeCell ref="A1351:E1351"/>
    <mergeCell ref="B1353:C1353"/>
    <mergeCell ref="B1356:C1356"/>
    <mergeCell ref="B1357:C1357"/>
    <mergeCell ref="B1358:C1358"/>
    <mergeCell ref="B1392:C1392"/>
    <mergeCell ref="B1372:C1372"/>
    <mergeCell ref="B1359:C1359"/>
    <mergeCell ref="B1360:C1360"/>
    <mergeCell ref="A1388:E1388"/>
    <mergeCell ref="A1389:E1389"/>
    <mergeCell ref="A1361:E1361"/>
    <mergeCell ref="B1362:E1362"/>
    <mergeCell ref="A1363:E1363"/>
    <mergeCell ref="B1364:C1364"/>
    <mergeCell ref="A1367:E1367"/>
    <mergeCell ref="B1376:C1376"/>
    <mergeCell ref="B1377:C1377"/>
    <mergeCell ref="B1394:C1394"/>
    <mergeCell ref="A1409:E1409"/>
    <mergeCell ref="B1410:C1410"/>
    <mergeCell ref="B1368:C1368"/>
    <mergeCell ref="B1391:C1391"/>
    <mergeCell ref="B1393:C1393"/>
    <mergeCell ref="B1390:C1390"/>
    <mergeCell ref="B1395:C1395"/>
    <mergeCell ref="B1396:C1396"/>
    <mergeCell ref="B1397:C1397"/>
    <mergeCell ref="B1398:C1398"/>
    <mergeCell ref="B1399:C1399"/>
    <mergeCell ref="B1400:C1400"/>
    <mergeCell ref="B1578:C1578"/>
    <mergeCell ref="B1577:C1577"/>
    <mergeCell ref="B1441:E1441"/>
    <mergeCell ref="A1442:E1442"/>
    <mergeCell ref="B1412:C1412"/>
    <mergeCell ref="A1428:E1428"/>
    <mergeCell ref="A1429:E1429"/>
    <mergeCell ref="B1432:C1432"/>
    <mergeCell ref="B1413:C1413"/>
    <mergeCell ref="B1414:C1414"/>
    <mergeCell ref="A981:E981"/>
    <mergeCell ref="B984:C984"/>
    <mergeCell ref="B1436:C1436"/>
    <mergeCell ref="B1437:C1437"/>
    <mergeCell ref="B1438:C1438"/>
    <mergeCell ref="B1439:C1439"/>
    <mergeCell ref="B1415:C1415"/>
    <mergeCell ref="B1416:C1416"/>
    <mergeCell ref="B1417:C1417"/>
    <mergeCell ref="B1418:C1418"/>
    <mergeCell ref="B975:C975"/>
    <mergeCell ref="B976:C976"/>
    <mergeCell ref="B977:C977"/>
    <mergeCell ref="B978:C978"/>
    <mergeCell ref="B979:C979"/>
    <mergeCell ref="B980:C980"/>
    <mergeCell ref="B1006:C1006"/>
    <mergeCell ref="B1007:C1007"/>
    <mergeCell ref="B1000:C1000"/>
    <mergeCell ref="B1001:C1001"/>
    <mergeCell ref="B1003:E1003"/>
    <mergeCell ref="A1004:E1004"/>
    <mergeCell ref="B995:C995"/>
    <mergeCell ref="B999:C999"/>
    <mergeCell ref="B1015:C1015"/>
    <mergeCell ref="B1016:C1016"/>
    <mergeCell ref="B1013:C1013"/>
    <mergeCell ref="B996:C996"/>
    <mergeCell ref="B997:C997"/>
    <mergeCell ref="A1002:E1002"/>
    <mergeCell ref="B1009:C1009"/>
    <mergeCell ref="B998:C998"/>
    <mergeCell ref="A1021:E1021"/>
    <mergeCell ref="B1022:C1022"/>
    <mergeCell ref="B1023:C1023"/>
    <mergeCell ref="B1024:C1024"/>
    <mergeCell ref="B1850:C1850"/>
    <mergeCell ref="B1853:C1853"/>
    <mergeCell ref="B1443:C1443"/>
    <mergeCell ref="B1444:C1444"/>
    <mergeCell ref="A1440:E1440"/>
    <mergeCell ref="B1812:C1812"/>
    <mergeCell ref="B1854:C1854"/>
    <mergeCell ref="A1851:E1851"/>
    <mergeCell ref="B1852:C1852"/>
    <mergeCell ref="B1868:E1868"/>
    <mergeCell ref="B1866:C1866"/>
    <mergeCell ref="A1867:E1867"/>
    <mergeCell ref="B1860:C1860"/>
    <mergeCell ref="A1861:E1861"/>
    <mergeCell ref="B1862:C1862"/>
    <mergeCell ref="A1857:E1857"/>
    <mergeCell ref="B1876:C1876"/>
    <mergeCell ref="A1879:E1879"/>
    <mergeCell ref="B1874:C1874"/>
    <mergeCell ref="B1877:C1877"/>
    <mergeCell ref="B1878:C1878"/>
    <mergeCell ref="A1869:E1869"/>
    <mergeCell ref="B1871:C1871"/>
    <mergeCell ref="B1872:C1872"/>
    <mergeCell ref="B1883:C1883"/>
    <mergeCell ref="B1880:E1880"/>
    <mergeCell ref="B1904:E1904"/>
    <mergeCell ref="B1888:C1888"/>
    <mergeCell ref="A1891:E1891"/>
    <mergeCell ref="B1895:C1895"/>
    <mergeCell ref="B1896:C1896"/>
    <mergeCell ref="B1894:C1894"/>
    <mergeCell ref="B1892:E1892"/>
    <mergeCell ref="B1900:C1900"/>
    <mergeCell ref="A1905:E1905"/>
    <mergeCell ref="B1906:C1906"/>
    <mergeCell ref="B1962:C1962"/>
    <mergeCell ref="A1909:E1909"/>
    <mergeCell ref="A1911:E1911"/>
    <mergeCell ref="A1923:E1923"/>
    <mergeCell ref="B1924:C1924"/>
    <mergeCell ref="A1927:E1927"/>
    <mergeCell ref="A1933:E1933"/>
    <mergeCell ref="B1907:C1907"/>
    <mergeCell ref="B1910:C1910"/>
    <mergeCell ref="B1908:C1908"/>
    <mergeCell ref="B1913:C1913"/>
    <mergeCell ref="B1920:C1920"/>
    <mergeCell ref="B1912:C1912"/>
    <mergeCell ref="A1915:E1915"/>
    <mergeCell ref="B1914:C1914"/>
    <mergeCell ref="B1916:E1916"/>
    <mergeCell ref="A1917:E1917"/>
    <mergeCell ref="B1918:C1918"/>
    <mergeCell ref="B1922:C1922"/>
    <mergeCell ref="B1925:C1925"/>
    <mergeCell ref="B1926:C1926"/>
    <mergeCell ref="B1928:E1928"/>
    <mergeCell ref="A1929:E1929"/>
    <mergeCell ref="B1930:C1930"/>
    <mergeCell ref="B1961:C1961"/>
    <mergeCell ref="A1935:E1935"/>
    <mergeCell ref="A1947:E1947"/>
    <mergeCell ref="B1948:C1948"/>
    <mergeCell ref="A1951:E1951"/>
    <mergeCell ref="A1957:E1957"/>
    <mergeCell ref="A1959:E1959"/>
    <mergeCell ref="B1955:C1955"/>
    <mergeCell ref="A1945:E1945"/>
    <mergeCell ref="B1956:C1956"/>
    <mergeCell ref="B1931:C1931"/>
    <mergeCell ref="B1932:C1932"/>
    <mergeCell ref="B1934:C1934"/>
    <mergeCell ref="B1937:C1937"/>
    <mergeCell ref="B1944:C1944"/>
    <mergeCell ref="B1943:C1943"/>
    <mergeCell ref="B1942:C1942"/>
    <mergeCell ref="B1972:C1972"/>
    <mergeCell ref="A1975:E1975"/>
    <mergeCell ref="B1970:C1970"/>
    <mergeCell ref="B1964:E1964"/>
    <mergeCell ref="A1965:E1965"/>
    <mergeCell ref="A1963:E1963"/>
    <mergeCell ref="B1968:C1968"/>
    <mergeCell ref="A1969:E1969"/>
    <mergeCell ref="A1971:E1971"/>
    <mergeCell ref="B1973:C1973"/>
  </mergeCells>
  <printOptions/>
  <pageMargins left="0.787401575" right="0.787401575" top="0.984251969" bottom="0.984251969" header="0.492125985" footer="0.49212598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81"/>
  <sheetViews>
    <sheetView view="pageBreakPreview" zoomScaleSheetLayoutView="100" zoomScalePageLayoutView="0" workbookViewId="0" topLeftCell="A2162">
      <selection activeCell="B2184" sqref="B2184"/>
    </sheetView>
  </sheetViews>
  <sheetFormatPr defaultColWidth="9.140625" defaultRowHeight="12.75"/>
  <cols>
    <col min="1" max="1" width="24.57421875" style="197" customWidth="1"/>
    <col min="2" max="2" width="13.28125" style="197" customWidth="1"/>
    <col min="3" max="3" width="13.421875" style="197" customWidth="1"/>
    <col min="4" max="4" width="20.7109375" style="149" customWidth="1"/>
    <col min="5" max="5" width="28.7109375" style="149" customWidth="1"/>
    <col min="6" max="6" width="12.8515625" style="152" customWidth="1"/>
    <col min="7" max="7" width="9.140625" style="149" customWidth="1"/>
    <col min="8" max="8" width="2.00390625" style="149" customWidth="1"/>
    <col min="9" max="9" width="9.140625" style="149" customWidth="1"/>
    <col min="10" max="10" width="21.28125" style="149" customWidth="1"/>
    <col min="11" max="11" width="25.57421875" style="149" customWidth="1"/>
    <col min="12" max="12" width="21.421875" style="149" customWidth="1"/>
    <col min="13" max="16384" width="9.140625" style="149" customWidth="1"/>
  </cols>
  <sheetData>
    <row r="1" spans="1:6" ht="11.25">
      <c r="A1" s="203"/>
      <c r="B1" s="204"/>
      <c r="C1" s="204"/>
      <c r="D1" s="204"/>
      <c r="E1" s="204"/>
      <c r="F1" s="204"/>
    </row>
    <row r="2" spans="1:6" ht="12.75">
      <c r="A2" s="518" t="s">
        <v>461</v>
      </c>
      <c r="B2" s="518"/>
      <c r="C2" s="518"/>
      <c r="D2" s="518"/>
      <c r="E2" s="518"/>
      <c r="F2" s="518"/>
    </row>
    <row r="3" spans="1:6" ht="12.75">
      <c r="A3" s="518" t="s">
        <v>462</v>
      </c>
      <c r="B3" s="518"/>
      <c r="C3" s="518"/>
      <c r="D3" s="518"/>
      <c r="E3" s="518"/>
      <c r="F3" s="518"/>
    </row>
    <row r="4" spans="1:6" ht="11.25">
      <c r="A4" s="204"/>
      <c r="B4" s="204"/>
      <c r="C4" s="204"/>
      <c r="D4" s="204"/>
      <c r="E4" s="204"/>
      <c r="F4" s="204"/>
    </row>
    <row r="5" spans="1:6" ht="12.75" customHeight="1">
      <c r="A5" s="518" t="s">
        <v>463</v>
      </c>
      <c r="B5" s="518"/>
      <c r="C5" s="518"/>
      <c r="D5" s="518"/>
      <c r="E5" s="518"/>
      <c r="F5" s="518"/>
    </row>
    <row r="6" spans="1:6" ht="11.25">
      <c r="A6" s="204"/>
      <c r="B6" s="204"/>
      <c r="C6" s="204"/>
      <c r="D6" s="204"/>
      <c r="E6" s="204"/>
      <c r="F6" s="204"/>
    </row>
    <row r="7" spans="1:6" ht="11.25">
      <c r="A7" s="516" t="s">
        <v>294</v>
      </c>
      <c r="B7" s="516"/>
      <c r="C7" s="516"/>
      <c r="D7" s="516"/>
      <c r="E7" s="516"/>
      <c r="F7" s="516"/>
    </row>
    <row r="8" spans="1:6" ht="11.25">
      <c r="A8" s="516"/>
      <c r="B8" s="516"/>
      <c r="C8" s="516"/>
      <c r="D8" s="516"/>
      <c r="E8" s="516"/>
      <c r="F8" s="516"/>
    </row>
    <row r="9" spans="1:6" ht="11.25">
      <c r="A9" s="516"/>
      <c r="B9" s="516"/>
      <c r="C9" s="516"/>
      <c r="D9" s="516"/>
      <c r="E9" s="516"/>
      <c r="F9" s="516"/>
    </row>
    <row r="10" spans="1:6" ht="11.25">
      <c r="A10" s="204"/>
      <c r="B10" s="204"/>
      <c r="C10" s="204"/>
      <c r="D10" s="204"/>
      <c r="E10" s="204"/>
      <c r="F10" s="204"/>
    </row>
    <row r="11" spans="1:6" ht="11.25">
      <c r="A11" s="204"/>
      <c r="B11" s="204"/>
      <c r="C11" s="204"/>
      <c r="D11" s="204"/>
      <c r="E11" s="204"/>
      <c r="F11" s="204"/>
    </row>
    <row r="12" spans="1:6" ht="11.25">
      <c r="A12" s="528" t="s">
        <v>303</v>
      </c>
      <c r="B12" s="517"/>
      <c r="C12" s="517"/>
      <c r="D12" s="517"/>
      <c r="E12" s="517"/>
      <c r="F12" s="517"/>
    </row>
    <row r="13" spans="1:6" ht="11.25">
      <c r="A13" s="517"/>
      <c r="B13" s="517"/>
      <c r="C13" s="517"/>
      <c r="D13" s="517"/>
      <c r="E13" s="517"/>
      <c r="F13" s="517"/>
    </row>
    <row r="14" spans="1:6" ht="11.25">
      <c r="A14" s="517"/>
      <c r="B14" s="517"/>
      <c r="C14" s="517"/>
      <c r="D14" s="517"/>
      <c r="E14" s="517"/>
      <c r="F14" s="517"/>
    </row>
    <row r="15" spans="1:6" ht="11.25">
      <c r="A15" s="517"/>
      <c r="B15" s="517"/>
      <c r="C15" s="517"/>
      <c r="D15" s="517"/>
      <c r="E15" s="517"/>
      <c r="F15" s="517"/>
    </row>
    <row r="16" spans="1:6" ht="11.25">
      <c r="A16" s="204"/>
      <c r="B16" s="204"/>
      <c r="C16" s="204"/>
      <c r="D16" s="204"/>
      <c r="E16" s="204"/>
      <c r="F16" s="204"/>
    </row>
    <row r="17" spans="1:6" ht="11.25">
      <c r="A17" s="516" t="s">
        <v>302</v>
      </c>
      <c r="B17" s="517"/>
      <c r="C17" s="517"/>
      <c r="D17" s="517"/>
      <c r="E17" s="517"/>
      <c r="F17" s="517"/>
    </row>
    <row r="18" spans="1:6" ht="11.25">
      <c r="A18" s="517"/>
      <c r="B18" s="517"/>
      <c r="C18" s="517"/>
      <c r="D18" s="517"/>
      <c r="E18" s="517"/>
      <c r="F18" s="517"/>
    </row>
    <row r="19" spans="1:6" ht="11.25">
      <c r="A19" s="517"/>
      <c r="B19" s="517"/>
      <c r="C19" s="517"/>
      <c r="D19" s="517"/>
      <c r="E19" s="517"/>
      <c r="F19" s="517"/>
    </row>
    <row r="20" spans="1:6" ht="11.25">
      <c r="A20" s="517"/>
      <c r="B20" s="517"/>
      <c r="C20" s="517"/>
      <c r="D20" s="517"/>
      <c r="E20" s="517"/>
      <c r="F20" s="517"/>
    </row>
    <row r="21" spans="1:6" ht="11.25">
      <c r="A21" s="204"/>
      <c r="B21" s="204"/>
      <c r="C21" s="204"/>
      <c r="D21" s="204"/>
      <c r="E21" s="204"/>
      <c r="F21" s="204"/>
    </row>
    <row r="22" spans="1:6" ht="11.25">
      <c r="A22" s="526" t="s">
        <v>301</v>
      </c>
      <c r="B22" s="527"/>
      <c r="C22" s="527"/>
      <c r="D22" s="527"/>
      <c r="E22" s="527"/>
      <c r="F22" s="527"/>
    </row>
    <row r="23" spans="1:6" ht="11.25">
      <c r="A23" s="527"/>
      <c r="B23" s="527"/>
      <c r="C23" s="527"/>
      <c r="D23" s="527"/>
      <c r="E23" s="527"/>
      <c r="F23" s="527"/>
    </row>
    <row r="24" spans="1:6" ht="11.25">
      <c r="A24" s="527"/>
      <c r="B24" s="527"/>
      <c r="C24" s="527"/>
      <c r="D24" s="527"/>
      <c r="E24" s="527"/>
      <c r="F24" s="527"/>
    </row>
    <row r="25" spans="1:6" ht="11.25">
      <c r="A25" s="527"/>
      <c r="B25" s="527"/>
      <c r="C25" s="527"/>
      <c r="D25" s="527"/>
      <c r="E25" s="527"/>
      <c r="F25" s="527"/>
    </row>
    <row r="26" spans="1:6" ht="11.25">
      <c r="A26" s="204"/>
      <c r="B26" s="204"/>
      <c r="C26" s="204"/>
      <c r="D26" s="204"/>
      <c r="E26" s="204"/>
      <c r="F26" s="204"/>
    </row>
    <row r="27" spans="1:6" ht="11.25">
      <c r="A27" s="528" t="s">
        <v>300</v>
      </c>
      <c r="B27" s="529"/>
      <c r="C27" s="529"/>
      <c r="D27" s="529"/>
      <c r="E27" s="529"/>
      <c r="F27" s="529"/>
    </row>
    <row r="28" spans="1:6" ht="11.25">
      <c r="A28" s="529"/>
      <c r="B28" s="529"/>
      <c r="C28" s="529"/>
      <c r="D28" s="529"/>
      <c r="E28" s="529"/>
      <c r="F28" s="529"/>
    </row>
    <row r="29" spans="1:6" ht="11.25">
      <c r="A29" s="529"/>
      <c r="B29" s="529"/>
      <c r="C29" s="529"/>
      <c r="D29" s="529"/>
      <c r="E29" s="529"/>
      <c r="F29" s="529"/>
    </row>
    <row r="30" spans="1:6" ht="11.25">
      <c r="A30" s="529"/>
      <c r="B30" s="529"/>
      <c r="C30" s="529"/>
      <c r="D30" s="529"/>
      <c r="E30" s="529"/>
      <c r="F30" s="529"/>
    </row>
    <row r="31" spans="1:6" ht="11.25">
      <c r="A31" s="204"/>
      <c r="B31" s="204"/>
      <c r="C31" s="204"/>
      <c r="D31" s="204"/>
      <c r="E31" s="204"/>
      <c r="F31" s="204"/>
    </row>
    <row r="32" spans="1:6" ht="11.25">
      <c r="A32" s="516" t="s">
        <v>299</v>
      </c>
      <c r="B32" s="517"/>
      <c r="C32" s="517"/>
      <c r="D32" s="517"/>
      <c r="E32" s="517"/>
      <c r="F32" s="517"/>
    </row>
    <row r="33" spans="1:6" ht="11.25">
      <c r="A33" s="517"/>
      <c r="B33" s="517"/>
      <c r="C33" s="517"/>
      <c r="D33" s="517"/>
      <c r="E33" s="517"/>
      <c r="F33" s="517"/>
    </row>
    <row r="34" spans="1:6" ht="11.25">
      <c r="A34" s="517"/>
      <c r="B34" s="517"/>
      <c r="C34" s="517"/>
      <c r="D34" s="517"/>
      <c r="E34" s="517"/>
      <c r="F34" s="517"/>
    </row>
    <row r="35" spans="1:6" ht="11.25">
      <c r="A35" s="517"/>
      <c r="B35" s="517"/>
      <c r="C35" s="517"/>
      <c r="D35" s="517"/>
      <c r="E35" s="517"/>
      <c r="F35" s="517"/>
    </row>
    <row r="36" spans="1:6" ht="11.25">
      <c r="A36" s="204"/>
      <c r="B36" s="204"/>
      <c r="C36" s="204"/>
      <c r="D36" s="204"/>
      <c r="E36" s="204"/>
      <c r="F36" s="204"/>
    </row>
    <row r="37" spans="1:6" ht="12.75">
      <c r="A37" s="210" t="s">
        <v>464</v>
      </c>
      <c r="B37" s="204"/>
      <c r="C37" s="204"/>
      <c r="D37" s="204"/>
      <c r="E37" s="204"/>
      <c r="F37" s="204"/>
    </row>
    <row r="38" spans="1:6" ht="11.25">
      <c r="A38" s="204"/>
      <c r="B38" s="204"/>
      <c r="C38" s="204"/>
      <c r="D38" s="204"/>
      <c r="E38" s="204"/>
      <c r="F38" s="204"/>
    </row>
    <row r="39" spans="1:6" ht="11.25">
      <c r="A39" s="517" t="s">
        <v>295</v>
      </c>
      <c r="B39" s="517"/>
      <c r="C39" s="517"/>
      <c r="D39" s="517"/>
      <c r="E39" s="517"/>
      <c r="F39" s="517"/>
    </row>
    <row r="40" spans="1:6" ht="11.25">
      <c r="A40" s="517"/>
      <c r="B40" s="517"/>
      <c r="C40" s="517"/>
      <c r="D40" s="517"/>
      <c r="E40" s="517"/>
      <c r="F40" s="517"/>
    </row>
    <row r="41" spans="1:6" ht="11.25">
      <c r="A41" s="517"/>
      <c r="B41" s="517"/>
      <c r="C41" s="517"/>
      <c r="D41" s="517"/>
      <c r="E41" s="517"/>
      <c r="F41" s="517"/>
    </row>
    <row r="42" spans="1:6" ht="11.25">
      <c r="A42" s="517"/>
      <c r="B42" s="517"/>
      <c r="C42" s="517"/>
      <c r="D42" s="517"/>
      <c r="E42" s="517"/>
      <c r="F42" s="517"/>
    </row>
    <row r="43" spans="1:6" ht="11.25">
      <c r="A43" s="204"/>
      <c r="B43" s="204"/>
      <c r="C43" s="204"/>
      <c r="D43" s="204"/>
      <c r="E43" s="204"/>
      <c r="F43" s="204"/>
    </row>
    <row r="44" spans="1:6" ht="12.75">
      <c r="A44" s="527" t="s">
        <v>296</v>
      </c>
      <c r="B44" s="527"/>
      <c r="C44" s="527"/>
      <c r="D44" s="527"/>
      <c r="E44" s="527"/>
      <c r="F44" s="527"/>
    </row>
    <row r="45" spans="1:6" ht="11.25">
      <c r="A45" s="204"/>
      <c r="B45" s="204"/>
      <c r="C45" s="204"/>
      <c r="D45" s="204"/>
      <c r="E45" s="204"/>
      <c r="F45" s="204"/>
    </row>
    <row r="46" spans="1:6" ht="11.25">
      <c r="A46" s="204"/>
      <c r="B46" s="206"/>
      <c r="C46" s="206"/>
      <c r="D46" s="206"/>
      <c r="E46" s="206"/>
      <c r="F46" s="206"/>
    </row>
    <row r="47" spans="1:6" ht="11.25">
      <c r="A47" s="204"/>
      <c r="B47" s="206"/>
      <c r="C47" s="206"/>
      <c r="D47" s="206"/>
      <c r="E47" s="206"/>
      <c r="F47" s="206"/>
    </row>
    <row r="48" spans="1:6" ht="11.25">
      <c r="A48" s="204"/>
      <c r="B48" s="206"/>
      <c r="C48" s="206"/>
      <c r="D48" s="206"/>
      <c r="E48" s="206"/>
      <c r="F48" s="206"/>
    </row>
    <row r="49" spans="1:6" ht="11.25">
      <c r="A49" s="204"/>
      <c r="B49" s="206"/>
      <c r="C49" s="206"/>
      <c r="D49" s="206"/>
      <c r="E49" s="206"/>
      <c r="F49" s="206"/>
    </row>
    <row r="50" spans="1:6" ht="11.25">
      <c r="A50" s="204"/>
      <c r="B50" s="206"/>
      <c r="C50" s="206"/>
      <c r="D50" s="206"/>
      <c r="E50" s="206"/>
      <c r="F50" s="206"/>
    </row>
    <row r="51" spans="1:6" ht="11.25">
      <c r="A51" s="204"/>
      <c r="B51" s="206"/>
      <c r="C51" s="206"/>
      <c r="D51" s="206"/>
      <c r="E51" s="206"/>
      <c r="F51" s="206"/>
    </row>
    <row r="52" spans="1:6" ht="11.25">
      <c r="A52" s="204"/>
      <c r="B52" s="204"/>
      <c r="C52" s="204"/>
      <c r="D52" s="204"/>
      <c r="E52" s="204"/>
      <c r="F52" s="204"/>
    </row>
    <row r="53" spans="1:6" ht="11.25">
      <c r="A53" s="204"/>
      <c r="B53" s="204"/>
      <c r="C53" s="204"/>
      <c r="D53" s="204"/>
      <c r="E53" s="204"/>
      <c r="F53" s="204"/>
    </row>
    <row r="54" spans="1:6" ht="11.25">
      <c r="A54" s="204"/>
      <c r="B54" s="204"/>
      <c r="C54" s="204"/>
      <c r="D54" s="204"/>
      <c r="E54" s="204"/>
      <c r="F54" s="204"/>
    </row>
    <row r="55" spans="1:6" ht="11.25">
      <c r="A55" s="204"/>
      <c r="B55" s="204"/>
      <c r="C55" s="204"/>
      <c r="D55" s="204"/>
      <c r="E55" s="204"/>
      <c r="F55" s="204"/>
    </row>
    <row r="56" spans="1:6" ht="12.75">
      <c r="A56" s="208" t="s">
        <v>297</v>
      </c>
      <c r="B56" s="204"/>
      <c r="C56" s="204"/>
      <c r="D56" s="204"/>
      <c r="E56" s="204"/>
      <c r="F56" s="204"/>
    </row>
    <row r="57" spans="1:6" ht="11.25">
      <c r="A57" s="204"/>
      <c r="B57" s="204"/>
      <c r="C57" s="204"/>
      <c r="D57" s="204"/>
      <c r="E57" s="204"/>
      <c r="F57" s="204"/>
    </row>
    <row r="58" spans="1:6" ht="11.25">
      <c r="A58" s="207"/>
      <c r="B58" s="207"/>
      <c r="C58" s="207"/>
      <c r="D58" s="207"/>
      <c r="E58" s="207"/>
      <c r="F58" s="207"/>
    </row>
    <row r="59" spans="1:6" ht="11.25">
      <c r="A59" s="207"/>
      <c r="B59" s="207"/>
      <c r="C59" s="207"/>
      <c r="D59" s="207"/>
      <c r="E59" s="207"/>
      <c r="F59" s="207"/>
    </row>
    <row r="60" spans="1:6" ht="11.25">
      <c r="A60" s="207"/>
      <c r="B60" s="207"/>
      <c r="C60" s="207"/>
      <c r="D60" s="207"/>
      <c r="E60" s="207"/>
      <c r="F60" s="207"/>
    </row>
    <row r="61" spans="1:6" ht="11.25">
      <c r="A61" s="207"/>
      <c r="B61" s="207"/>
      <c r="C61" s="207"/>
      <c r="D61" s="207"/>
      <c r="E61" s="207"/>
      <c r="F61" s="207"/>
    </row>
    <row r="62" spans="1:6" ht="11.25">
      <c r="A62" s="207"/>
      <c r="B62" s="207"/>
      <c r="C62" s="207"/>
      <c r="D62" s="207"/>
      <c r="E62" s="207"/>
      <c r="F62" s="207"/>
    </row>
    <row r="63" spans="1:6" ht="11.25">
      <c r="A63" s="207"/>
      <c r="B63" s="207"/>
      <c r="C63" s="207"/>
      <c r="D63" s="207"/>
      <c r="E63" s="207"/>
      <c r="F63" s="207"/>
    </row>
    <row r="64" spans="1:6" ht="11.25">
      <c r="A64" s="207"/>
      <c r="B64" s="207"/>
      <c r="C64" s="207"/>
      <c r="D64" s="207"/>
      <c r="E64" s="207"/>
      <c r="F64" s="207"/>
    </row>
    <row r="65" spans="1:6" ht="11.25">
      <c r="A65" s="207"/>
      <c r="B65" s="207"/>
      <c r="C65" s="207"/>
      <c r="D65" s="207"/>
      <c r="E65" s="207"/>
      <c r="F65" s="207"/>
    </row>
    <row r="66" spans="1:6" ht="11.25">
      <c r="A66" s="207"/>
      <c r="B66" s="207"/>
      <c r="C66" s="207"/>
      <c r="D66" s="207"/>
      <c r="E66" s="207"/>
      <c r="F66" s="207"/>
    </row>
    <row r="67" spans="1:6" ht="11.25">
      <c r="A67" s="207"/>
      <c r="B67" s="207"/>
      <c r="C67" s="207"/>
      <c r="D67" s="207"/>
      <c r="E67" s="207"/>
      <c r="F67" s="207"/>
    </row>
    <row r="68" spans="1:6" ht="11.25">
      <c r="A68" s="207"/>
      <c r="B68" s="207"/>
      <c r="C68" s="207"/>
      <c r="D68" s="207"/>
      <c r="E68" s="207"/>
      <c r="F68" s="207"/>
    </row>
    <row r="69" spans="1:6" ht="11.25">
      <c r="A69" s="207"/>
      <c r="B69" s="207"/>
      <c r="C69" s="207"/>
      <c r="D69" s="207"/>
      <c r="E69" s="207"/>
      <c r="F69" s="207"/>
    </row>
    <row r="70" spans="1:6" ht="11.25">
      <c r="A70" s="207"/>
      <c r="B70" s="207"/>
      <c r="C70" s="207"/>
      <c r="D70" s="207"/>
      <c r="E70" s="207"/>
      <c r="F70" s="207"/>
    </row>
    <row r="71" spans="1:6" ht="11.25">
      <c r="A71" s="204"/>
      <c r="B71" s="204"/>
      <c r="C71" s="204"/>
      <c r="D71" s="204"/>
      <c r="E71" s="204"/>
      <c r="F71" s="204"/>
    </row>
    <row r="72" spans="1:6" ht="12.75">
      <c r="A72" s="208" t="s">
        <v>298</v>
      </c>
      <c r="B72" s="208"/>
      <c r="C72" s="208"/>
      <c r="D72" s="204"/>
      <c r="E72" s="204"/>
      <c r="F72" s="204"/>
    </row>
    <row r="73" spans="1:6" ht="12.75">
      <c r="A73" s="208"/>
      <c r="B73" s="208"/>
      <c r="C73" s="208"/>
      <c r="D73" s="204"/>
      <c r="E73" s="204"/>
      <c r="F73" s="204"/>
    </row>
    <row r="74" spans="1:6" ht="12.75">
      <c r="A74" s="208" t="s">
        <v>465</v>
      </c>
      <c r="B74" s="208"/>
      <c r="C74" s="208"/>
      <c r="D74" s="204"/>
      <c r="E74" s="204"/>
      <c r="F74" s="204"/>
    </row>
    <row r="75" spans="1:6" ht="11.25">
      <c r="A75" s="204"/>
      <c r="B75" s="204"/>
      <c r="C75" s="204"/>
      <c r="D75" s="204"/>
      <c r="E75" s="204"/>
      <c r="F75" s="204"/>
    </row>
    <row r="76" spans="1:6" ht="12.75">
      <c r="A76" s="208" t="s">
        <v>466</v>
      </c>
      <c r="B76" s="208"/>
      <c r="C76" s="208"/>
      <c r="D76" s="208"/>
      <c r="E76" s="208"/>
      <c r="F76" s="208"/>
    </row>
    <row r="77" spans="1:6" ht="12.75">
      <c r="A77" s="208" t="s">
        <v>467</v>
      </c>
      <c r="B77" s="208"/>
      <c r="C77" s="208"/>
      <c r="D77" s="208"/>
      <c r="E77" s="208"/>
      <c r="F77" s="208"/>
    </row>
    <row r="78" spans="1:6" ht="12.75">
      <c r="A78" s="208" t="s">
        <v>468</v>
      </c>
      <c r="B78" s="208"/>
      <c r="C78" s="208"/>
      <c r="D78" s="208"/>
      <c r="E78" s="208"/>
      <c r="F78" s="208"/>
    </row>
    <row r="79" spans="1:6" ht="12.75">
      <c r="A79" s="208"/>
      <c r="B79" s="208"/>
      <c r="C79" s="208"/>
      <c r="D79" s="208"/>
      <c r="E79" s="208"/>
      <c r="F79" s="208"/>
    </row>
    <row r="80" spans="1:6" ht="12.75">
      <c r="A80" s="527" t="s">
        <v>469</v>
      </c>
      <c r="B80" s="527"/>
      <c r="C80" s="527"/>
      <c r="D80" s="527"/>
      <c r="E80" s="527"/>
      <c r="F80" s="527"/>
    </row>
    <row r="81" spans="1:6" ht="12.75">
      <c r="A81" s="209"/>
      <c r="B81" s="209"/>
      <c r="C81" s="209"/>
      <c r="D81" s="209"/>
      <c r="E81" s="209"/>
      <c r="F81" s="209"/>
    </row>
    <row r="82" spans="1:6" ht="12.75">
      <c r="A82" s="209"/>
      <c r="B82" s="209"/>
      <c r="C82" s="209"/>
      <c r="D82" s="209"/>
      <c r="E82" s="209"/>
      <c r="F82" s="209"/>
    </row>
    <row r="83" spans="1:6" ht="11.25">
      <c r="A83" s="204"/>
      <c r="B83" s="204"/>
      <c r="C83" s="204"/>
      <c r="D83" s="204"/>
      <c r="E83" s="204"/>
      <c r="F83" s="204"/>
    </row>
    <row r="84" spans="1:6" ht="11.25">
      <c r="A84" s="544" t="s">
        <v>470</v>
      </c>
      <c r="B84" s="544"/>
      <c r="C84" s="544"/>
      <c r="D84" s="544"/>
      <c r="E84" s="544"/>
      <c r="F84" s="544"/>
    </row>
    <row r="85" spans="1:6" ht="11.25">
      <c r="A85" s="544" t="s">
        <v>471</v>
      </c>
      <c r="B85" s="544"/>
      <c r="C85" s="544"/>
      <c r="D85" s="544"/>
      <c r="E85" s="544"/>
      <c r="F85" s="544"/>
    </row>
    <row r="86" spans="1:6" ht="11.25">
      <c r="A86" s="205"/>
      <c r="B86" s="205"/>
      <c r="C86" s="205"/>
      <c r="D86" s="205"/>
      <c r="E86" s="205"/>
      <c r="F86" s="205"/>
    </row>
    <row r="87" spans="1:6" ht="11.25">
      <c r="A87" s="205"/>
      <c r="B87" s="205"/>
      <c r="C87" s="205"/>
      <c r="D87" s="205"/>
      <c r="E87" s="205"/>
      <c r="F87" s="205"/>
    </row>
    <row r="88" spans="1:6" ht="18">
      <c r="A88" s="631" t="s">
        <v>286</v>
      </c>
      <c r="B88" s="631"/>
      <c r="C88" s="631"/>
      <c r="D88" s="631"/>
      <c r="E88" s="631"/>
      <c r="F88" s="631"/>
    </row>
    <row r="89" spans="1:6" ht="15">
      <c r="A89" s="632"/>
      <c r="B89" s="632"/>
      <c r="C89" s="632"/>
      <c r="D89" s="632"/>
      <c r="E89" s="632"/>
      <c r="F89" s="632"/>
    </row>
    <row r="90" spans="1:6" ht="15">
      <c r="A90" s="254"/>
      <c r="B90" s="254"/>
      <c r="C90" s="254"/>
      <c r="D90" s="254"/>
      <c r="E90" s="254"/>
      <c r="F90" s="254"/>
    </row>
    <row r="91" spans="1:6" ht="15">
      <c r="A91" s="633" t="s">
        <v>287</v>
      </c>
      <c r="B91" s="633"/>
      <c r="C91" s="633"/>
      <c r="D91" s="633"/>
      <c r="E91" s="633"/>
      <c r="F91" s="633"/>
    </row>
    <row r="92" spans="1:6" ht="15">
      <c r="A92" s="254"/>
      <c r="B92" s="254"/>
      <c r="C92" s="254"/>
      <c r="D92" s="254"/>
      <c r="E92" s="254"/>
      <c r="F92" s="254"/>
    </row>
    <row r="93" spans="1:6" ht="15">
      <c r="A93" s="633" t="s">
        <v>288</v>
      </c>
      <c r="B93" s="633"/>
      <c r="C93" s="633"/>
      <c r="D93" s="633"/>
      <c r="E93" s="633"/>
      <c r="F93" s="633"/>
    </row>
    <row r="94" spans="1:6" ht="15">
      <c r="A94" s="254"/>
      <c r="B94" s="254"/>
      <c r="C94" s="254"/>
      <c r="D94" s="254"/>
      <c r="E94" s="254"/>
      <c r="F94" s="254"/>
    </row>
    <row r="95" spans="1:6" ht="15">
      <c r="A95" s="633" t="s">
        <v>289</v>
      </c>
      <c r="B95" s="633"/>
      <c r="C95" s="633"/>
      <c r="D95" s="633"/>
      <c r="E95" s="633"/>
      <c r="F95" s="633"/>
    </row>
    <row r="96" spans="1:6" ht="15">
      <c r="A96" s="254"/>
      <c r="B96" s="254"/>
      <c r="C96" s="254"/>
      <c r="D96" s="254"/>
      <c r="E96" s="254"/>
      <c r="F96" s="254"/>
    </row>
    <row r="97" spans="1:6" ht="15">
      <c r="A97" s="633" t="s">
        <v>290</v>
      </c>
      <c r="B97" s="633"/>
      <c r="C97" s="633"/>
      <c r="D97" s="633"/>
      <c r="E97" s="633"/>
      <c r="F97" s="633"/>
    </row>
    <row r="98" spans="1:6" ht="15">
      <c r="A98" s="254"/>
      <c r="B98" s="254"/>
      <c r="C98" s="254"/>
      <c r="D98" s="254"/>
      <c r="E98" s="254"/>
      <c r="F98" s="254"/>
    </row>
    <row r="99" spans="1:6" ht="15">
      <c r="A99" s="633" t="s">
        <v>291</v>
      </c>
      <c r="B99" s="633"/>
      <c r="C99" s="633"/>
      <c r="D99" s="633"/>
      <c r="E99" s="633"/>
      <c r="F99" s="633"/>
    </row>
    <row r="100" spans="1:6" ht="15">
      <c r="A100" s="254"/>
      <c r="B100" s="254"/>
      <c r="C100" s="254"/>
      <c r="D100" s="254"/>
      <c r="E100" s="254"/>
      <c r="F100" s="254"/>
    </row>
    <row r="101" spans="1:6" ht="15">
      <c r="A101" s="633" t="s">
        <v>292</v>
      </c>
      <c r="B101" s="633"/>
      <c r="C101" s="633"/>
      <c r="D101" s="633"/>
      <c r="E101" s="633"/>
      <c r="F101" s="633"/>
    </row>
    <row r="102" spans="1:6" ht="15">
      <c r="A102" s="254"/>
      <c r="B102" s="254"/>
      <c r="C102" s="254"/>
      <c r="D102" s="254"/>
      <c r="E102" s="254"/>
      <c r="F102" s="254"/>
    </row>
    <row r="103" spans="1:6" ht="15">
      <c r="A103" s="633" t="s">
        <v>293</v>
      </c>
      <c r="B103" s="633"/>
      <c r="C103" s="633"/>
      <c r="D103" s="633"/>
      <c r="E103" s="633"/>
      <c r="F103" s="633"/>
    </row>
    <row r="104" spans="1:6" ht="15">
      <c r="A104" s="254"/>
      <c r="B104" s="254"/>
      <c r="C104" s="254"/>
      <c r="D104" s="254"/>
      <c r="E104" s="254"/>
      <c r="F104" s="254"/>
    </row>
    <row r="105" spans="1:6" ht="15">
      <c r="A105" s="254"/>
      <c r="B105" s="254"/>
      <c r="C105" s="254"/>
      <c r="D105" s="254"/>
      <c r="E105" s="254"/>
      <c r="F105" s="254"/>
    </row>
    <row r="106" spans="1:6" ht="15">
      <c r="A106" s="254"/>
      <c r="B106" s="254"/>
      <c r="C106" s="254"/>
      <c r="D106" s="254"/>
      <c r="E106" s="254"/>
      <c r="F106" s="254"/>
    </row>
    <row r="107" spans="1:6" ht="15">
      <c r="A107" s="254"/>
      <c r="B107" s="254"/>
      <c r="C107" s="254"/>
      <c r="D107" s="254"/>
      <c r="E107" s="254"/>
      <c r="F107" s="254"/>
    </row>
    <row r="108" spans="1:6" ht="15">
      <c r="A108" s="254"/>
      <c r="B108" s="254"/>
      <c r="C108" s="254"/>
      <c r="D108" s="254"/>
      <c r="E108" s="254"/>
      <c r="F108" s="254"/>
    </row>
    <row r="109" spans="1:6" ht="15">
      <c r="A109" s="254"/>
      <c r="B109" s="254"/>
      <c r="C109" s="254"/>
      <c r="D109" s="254"/>
      <c r="E109" s="254"/>
      <c r="F109" s="254"/>
    </row>
    <row r="110" spans="1:6" ht="15">
      <c r="A110" s="254"/>
      <c r="B110" s="254"/>
      <c r="C110" s="254"/>
      <c r="D110" s="254"/>
      <c r="E110" s="254"/>
      <c r="F110" s="254"/>
    </row>
    <row r="111" spans="1:6" ht="15">
      <c r="A111" s="254"/>
      <c r="B111" s="254"/>
      <c r="C111" s="254"/>
      <c r="D111" s="254"/>
      <c r="E111" s="254"/>
      <c r="F111" s="254"/>
    </row>
    <row r="112" spans="1:6" ht="15">
      <c r="A112" s="254"/>
      <c r="B112" s="254"/>
      <c r="C112" s="254"/>
      <c r="D112" s="254"/>
      <c r="E112" s="254"/>
      <c r="F112" s="254"/>
    </row>
    <row r="113" spans="1:6" ht="15">
      <c r="A113" s="254"/>
      <c r="B113" s="254"/>
      <c r="C113" s="254"/>
      <c r="D113" s="254"/>
      <c r="E113" s="254"/>
      <c r="F113" s="254"/>
    </row>
    <row r="114" spans="1:6" ht="15">
      <c r="A114" s="254"/>
      <c r="B114" s="254"/>
      <c r="C114" s="254"/>
      <c r="D114" s="254"/>
      <c r="E114" s="254"/>
      <c r="F114" s="254"/>
    </row>
    <row r="115" spans="1:6" ht="15">
      <c r="A115" s="254"/>
      <c r="B115" s="254"/>
      <c r="C115" s="254"/>
      <c r="D115" s="254"/>
      <c r="E115" s="254"/>
      <c r="F115" s="254"/>
    </row>
    <row r="116" spans="1:6" ht="15">
      <c r="A116" s="254"/>
      <c r="B116" s="254"/>
      <c r="C116" s="254"/>
      <c r="D116" s="254"/>
      <c r="E116" s="254"/>
      <c r="F116" s="254"/>
    </row>
    <row r="117" spans="1:6" ht="15">
      <c r="A117" s="254"/>
      <c r="B117" s="254"/>
      <c r="C117" s="254"/>
      <c r="D117" s="254"/>
      <c r="E117" s="254"/>
      <c r="F117" s="254"/>
    </row>
    <row r="118" spans="1:6" ht="15">
      <c r="A118" s="254"/>
      <c r="B118" s="254"/>
      <c r="C118" s="254"/>
      <c r="D118" s="254"/>
      <c r="E118" s="254"/>
      <c r="F118" s="254"/>
    </row>
    <row r="119" spans="1:6" ht="11.25">
      <c r="A119" s="204"/>
      <c r="B119" s="204"/>
      <c r="C119" s="204"/>
      <c r="D119" s="204"/>
      <c r="E119" s="204"/>
      <c r="F119" s="204"/>
    </row>
    <row r="120" spans="1:6" ht="11.25">
      <c r="A120" s="204"/>
      <c r="B120" s="204"/>
      <c r="C120" s="204"/>
      <c r="D120" s="204"/>
      <c r="E120" s="204"/>
      <c r="F120" s="204"/>
    </row>
    <row r="121" ht="3.75" customHeight="1" thickBot="1"/>
    <row r="122" spans="1:6" ht="35.25" customHeight="1">
      <c r="A122" s="502" t="s">
        <v>79</v>
      </c>
      <c r="B122" s="503"/>
      <c r="C122" s="503"/>
      <c r="D122" s="503"/>
      <c r="E122" s="503"/>
      <c r="F122" s="504"/>
    </row>
    <row r="123" spans="1:6" ht="35.25" customHeight="1" thickBot="1">
      <c r="A123" s="534" t="s">
        <v>78</v>
      </c>
      <c r="B123" s="535"/>
      <c r="C123" s="535"/>
      <c r="D123" s="535"/>
      <c r="E123" s="535"/>
      <c r="F123" s="536"/>
    </row>
    <row r="124" spans="1:6" ht="12.75" thickBot="1">
      <c r="A124" s="165" t="s">
        <v>100</v>
      </c>
      <c r="B124" s="613" t="s">
        <v>101</v>
      </c>
      <c r="C124" s="613"/>
      <c r="D124" s="166" t="s">
        <v>102</v>
      </c>
      <c r="E124" s="263"/>
      <c r="F124" s="170" t="s">
        <v>103</v>
      </c>
    </row>
    <row r="125" spans="1:6" ht="11.25">
      <c r="A125" s="160" t="s">
        <v>104</v>
      </c>
      <c r="B125" s="630" t="s">
        <v>105</v>
      </c>
      <c r="C125" s="630"/>
      <c r="D125" s="161" t="s">
        <v>106</v>
      </c>
      <c r="E125" s="264"/>
      <c r="F125" s="171">
        <f>Base!G7</f>
        <v>7.342665138985752</v>
      </c>
    </row>
    <row r="126" spans="1:6" ht="11.25">
      <c r="A126" s="162" t="s">
        <v>104</v>
      </c>
      <c r="B126" s="467" t="s">
        <v>107</v>
      </c>
      <c r="C126" s="467"/>
      <c r="D126" s="158" t="s">
        <v>108</v>
      </c>
      <c r="E126" s="265"/>
      <c r="F126" s="172">
        <f>Base!G8</f>
        <v>2.9349621400816974</v>
      </c>
    </row>
    <row r="127" spans="1:6" ht="11.25">
      <c r="A127" s="162" t="s">
        <v>109</v>
      </c>
      <c r="B127" s="467"/>
      <c r="C127" s="467"/>
      <c r="D127" s="158" t="s">
        <v>110</v>
      </c>
      <c r="E127" s="265"/>
      <c r="F127" s="172">
        <f>Base!G9</f>
        <v>7.595135000498156</v>
      </c>
    </row>
    <row r="128" spans="1:6" ht="11.25">
      <c r="A128" s="162" t="s">
        <v>111</v>
      </c>
      <c r="B128" s="467"/>
      <c r="C128" s="467"/>
      <c r="D128" s="158" t="s">
        <v>112</v>
      </c>
      <c r="E128" s="265"/>
      <c r="F128" s="172">
        <f>Base!G10</f>
        <v>1.4727408588223572</v>
      </c>
    </row>
    <row r="129" spans="1:6" ht="11.25">
      <c r="A129" s="162" t="s">
        <v>113</v>
      </c>
      <c r="B129" s="467"/>
      <c r="C129" s="467"/>
      <c r="D129" s="158" t="s">
        <v>114</v>
      </c>
      <c r="E129" s="265"/>
      <c r="F129" s="172">
        <f>Base!G11</f>
        <v>1.4727408588223572</v>
      </c>
    </row>
    <row r="130" spans="1:6" ht="11.25">
      <c r="A130" s="162" t="s">
        <v>115</v>
      </c>
      <c r="B130" s="467" t="s">
        <v>116</v>
      </c>
      <c r="C130" s="467"/>
      <c r="D130" s="158" t="s">
        <v>117</v>
      </c>
      <c r="E130" s="265"/>
      <c r="F130" s="172">
        <f>Base!G12</f>
        <v>14.685330277971504</v>
      </c>
    </row>
    <row r="131" spans="1:6" ht="11.25">
      <c r="A131" s="162" t="s">
        <v>118</v>
      </c>
      <c r="B131" s="467" t="s">
        <v>107</v>
      </c>
      <c r="C131" s="467"/>
      <c r="D131" s="158" t="s">
        <v>119</v>
      </c>
      <c r="E131" s="265"/>
      <c r="F131" s="172">
        <f>Base!G13</f>
        <v>1.4727408588223572</v>
      </c>
    </row>
    <row r="132" spans="1:6" ht="11.25">
      <c r="A132" s="162"/>
      <c r="B132" s="467"/>
      <c r="C132" s="467"/>
      <c r="D132" s="158" t="s">
        <v>120</v>
      </c>
      <c r="E132" s="265"/>
      <c r="F132" s="172">
        <f>Base!G14</f>
        <v>1.8304064959649298</v>
      </c>
    </row>
    <row r="133" spans="1:6" ht="11.25">
      <c r="A133" s="162" t="s">
        <v>121</v>
      </c>
      <c r="B133" s="467"/>
      <c r="C133" s="467"/>
      <c r="D133" s="158" t="s">
        <v>122</v>
      </c>
      <c r="E133" s="265"/>
      <c r="F133" s="172">
        <f>Base!G15</f>
        <v>8.81540599780811</v>
      </c>
    </row>
    <row r="134" spans="1:6" ht="11.25">
      <c r="A134" s="162" t="s">
        <v>123</v>
      </c>
      <c r="B134" s="467" t="s">
        <v>116</v>
      </c>
      <c r="C134" s="467"/>
      <c r="D134" s="158" t="s">
        <v>124</v>
      </c>
      <c r="E134" s="265"/>
      <c r="F134" s="172">
        <f>Base!G16</f>
        <v>14.685330277971504</v>
      </c>
    </row>
    <row r="135" spans="1:6" ht="11.25">
      <c r="A135" s="162" t="s">
        <v>123</v>
      </c>
      <c r="B135" s="467" t="s">
        <v>125</v>
      </c>
      <c r="C135" s="467"/>
      <c r="D135" s="158" t="s">
        <v>126</v>
      </c>
      <c r="E135" s="265"/>
      <c r="F135" s="172">
        <f>Base!G17</f>
        <v>29.40221928863206</v>
      </c>
    </row>
    <row r="136" spans="1:6" ht="11.25">
      <c r="A136" s="162" t="s">
        <v>127</v>
      </c>
      <c r="B136" s="467"/>
      <c r="C136" s="467"/>
      <c r="D136" s="158" t="s">
        <v>128</v>
      </c>
      <c r="E136" s="265"/>
      <c r="F136" s="172">
        <f>Base!G18</f>
        <v>3.797567500249078</v>
      </c>
    </row>
    <row r="137" spans="1:13" ht="12.75" customHeight="1">
      <c r="A137" s="162" t="s">
        <v>129</v>
      </c>
      <c r="B137" s="467"/>
      <c r="C137" s="467"/>
      <c r="D137" s="158" t="s">
        <v>130</v>
      </c>
      <c r="E137" s="265"/>
      <c r="F137" s="172">
        <f>Base!G19</f>
        <v>3.797567500249078</v>
      </c>
      <c r="I137" s="163"/>
      <c r="J137" s="163"/>
      <c r="K137" s="163"/>
      <c r="L137" s="163"/>
      <c r="M137" s="163"/>
    </row>
    <row r="138" spans="1:13" ht="12.75" customHeight="1">
      <c r="A138" s="162" t="s">
        <v>131</v>
      </c>
      <c r="B138" s="467" t="s">
        <v>132</v>
      </c>
      <c r="C138" s="467"/>
      <c r="D138" s="158" t="s">
        <v>133</v>
      </c>
      <c r="E138" s="265"/>
      <c r="F138" s="172">
        <f>Base!G20</f>
        <v>7.342665138985752</v>
      </c>
      <c r="I138" s="163"/>
      <c r="J138" s="163"/>
      <c r="K138" s="163"/>
      <c r="L138" s="163"/>
      <c r="M138" s="163"/>
    </row>
    <row r="139" spans="1:13" ht="12.75" customHeight="1">
      <c r="A139" s="162" t="s">
        <v>131</v>
      </c>
      <c r="B139" s="467" t="s">
        <v>134</v>
      </c>
      <c r="C139" s="467"/>
      <c r="D139" s="158" t="s">
        <v>135</v>
      </c>
      <c r="E139" s="265"/>
      <c r="F139" s="172">
        <f>Base!G21</f>
        <v>3.797567500249078</v>
      </c>
      <c r="I139" s="163"/>
      <c r="J139" s="163"/>
      <c r="K139" s="163"/>
      <c r="L139" s="163"/>
      <c r="M139" s="163"/>
    </row>
    <row r="140" spans="1:13" ht="12.75" customHeight="1">
      <c r="A140" s="162" t="s">
        <v>136</v>
      </c>
      <c r="B140" s="467"/>
      <c r="C140" s="467"/>
      <c r="D140" s="158" t="s">
        <v>137</v>
      </c>
      <c r="E140" s="265"/>
      <c r="F140" s="172">
        <f>Base!G22</f>
        <v>14.685330277971504</v>
      </c>
      <c r="I140" s="163"/>
      <c r="J140" s="163"/>
      <c r="K140" s="163"/>
      <c r="L140" s="163"/>
      <c r="M140" s="163"/>
    </row>
    <row r="141" spans="1:13" ht="12.75" customHeight="1" thickBot="1">
      <c r="A141" s="627" t="s">
        <v>90</v>
      </c>
      <c r="B141" s="628"/>
      <c r="C141" s="628"/>
      <c r="D141" s="628"/>
      <c r="E141" s="628"/>
      <c r="F141" s="629"/>
      <c r="I141" s="163"/>
      <c r="J141" s="163"/>
      <c r="K141" s="163"/>
      <c r="L141" s="163"/>
      <c r="M141" s="163"/>
    </row>
    <row r="142" spans="1:13" ht="86.25" customHeight="1" thickBot="1">
      <c r="A142" s="545" t="s">
        <v>80</v>
      </c>
      <c r="B142" s="546"/>
      <c r="C142" s="546"/>
      <c r="D142" s="546"/>
      <c r="E142" s="546"/>
      <c r="F142" s="547"/>
      <c r="I142" s="163"/>
      <c r="J142" s="163"/>
      <c r="K142" s="163"/>
      <c r="L142" s="163"/>
      <c r="M142" s="163"/>
    </row>
    <row r="143" spans="1:6" ht="35.25" customHeight="1">
      <c r="A143" s="502" t="s">
        <v>86</v>
      </c>
      <c r="B143" s="503"/>
      <c r="C143" s="503"/>
      <c r="D143" s="503"/>
      <c r="E143" s="503"/>
      <c r="F143" s="504"/>
    </row>
    <row r="144" spans="1:6" ht="36.75" customHeight="1" thickBot="1">
      <c r="A144" s="534" t="s">
        <v>87</v>
      </c>
      <c r="B144" s="535"/>
      <c r="C144" s="535"/>
      <c r="D144" s="535"/>
      <c r="E144" s="535"/>
      <c r="F144" s="536"/>
    </row>
    <row r="145" spans="1:6" ht="12.75" thickBot="1">
      <c r="A145" s="165" t="s">
        <v>100</v>
      </c>
      <c r="B145" s="613" t="s">
        <v>101</v>
      </c>
      <c r="C145" s="613"/>
      <c r="D145" s="166" t="s">
        <v>102</v>
      </c>
      <c r="E145" s="263"/>
      <c r="F145" s="170" t="s">
        <v>103</v>
      </c>
    </row>
    <row r="146" spans="1:6" ht="11.25">
      <c r="A146" s="214"/>
      <c r="B146" s="466" t="s">
        <v>140</v>
      </c>
      <c r="C146" s="466"/>
      <c r="D146" s="159" t="s">
        <v>141</v>
      </c>
      <c r="E146" s="266"/>
      <c r="F146" s="215">
        <f>Base!G28</f>
        <v>1.8304064959649298</v>
      </c>
    </row>
    <row r="147" spans="1:6" ht="11.25">
      <c r="A147" s="162" t="s">
        <v>142</v>
      </c>
      <c r="B147" s="467"/>
      <c r="C147" s="467"/>
      <c r="D147" s="158" t="s">
        <v>143</v>
      </c>
      <c r="E147" s="265"/>
      <c r="F147" s="172">
        <f>Base!G29</f>
        <v>1.4727408588223572</v>
      </c>
    </row>
    <row r="148" spans="1:6" ht="11.25">
      <c r="A148" s="162"/>
      <c r="B148" s="467"/>
      <c r="C148" s="467"/>
      <c r="D148" s="167" t="s">
        <v>155</v>
      </c>
      <c r="E148" s="267"/>
      <c r="F148" s="216">
        <f>SUM(F146:F147)</f>
        <v>3.3031473547872867</v>
      </c>
    </row>
    <row r="149" spans="1:6" ht="11.25">
      <c r="A149" s="162"/>
      <c r="B149" s="469"/>
      <c r="C149" s="525"/>
      <c r="D149" s="167"/>
      <c r="E149" s="267"/>
      <c r="F149" s="217"/>
    </row>
    <row r="150" spans="1:6" ht="11.25">
      <c r="A150" s="162"/>
      <c r="B150" s="467"/>
      <c r="C150" s="467"/>
      <c r="D150" s="158" t="s">
        <v>145</v>
      </c>
      <c r="E150" s="265"/>
      <c r="F150" s="172">
        <f>F148*10%</f>
        <v>0.3303147354787287</v>
      </c>
    </row>
    <row r="151" spans="1:6" ht="11.25">
      <c r="A151" s="468"/>
      <c r="B151" s="467"/>
      <c r="C151" s="467"/>
      <c r="D151" s="467"/>
      <c r="E151" s="469"/>
      <c r="F151" s="470"/>
    </row>
    <row r="152" spans="1:6" ht="12" thickBot="1">
      <c r="A152" s="218" t="s">
        <v>146</v>
      </c>
      <c r="B152" s="472"/>
      <c r="C152" s="472"/>
      <c r="D152" s="164" t="s">
        <v>147</v>
      </c>
      <c r="E152" s="262"/>
      <c r="F152" s="219"/>
    </row>
    <row r="153" spans="1:6" ht="13.5" customHeight="1" thickBot="1">
      <c r="A153" s="487" t="s">
        <v>144</v>
      </c>
      <c r="B153" s="488"/>
      <c r="C153" s="488"/>
      <c r="D153" s="489"/>
      <c r="E153" s="258"/>
      <c r="F153" s="150">
        <f>F148+F150</f>
        <v>3.6334620902660153</v>
      </c>
    </row>
    <row r="154" spans="1:6" ht="13.5" customHeight="1">
      <c r="A154" s="625"/>
      <c r="B154" s="466"/>
      <c r="C154" s="466"/>
      <c r="D154" s="466"/>
      <c r="E154" s="554"/>
      <c r="F154" s="626"/>
    </row>
    <row r="155" spans="1:6" ht="11.25">
      <c r="A155" s="162" t="s">
        <v>109</v>
      </c>
      <c r="B155" s="467" t="s">
        <v>148</v>
      </c>
      <c r="C155" s="467"/>
      <c r="D155" s="158" t="s">
        <v>149</v>
      </c>
      <c r="E155" s="265"/>
      <c r="F155" s="172">
        <f>Base!G36</f>
        <v>1.8304064959649298</v>
      </c>
    </row>
    <row r="156" spans="1:6" ht="11.25">
      <c r="A156" s="585"/>
      <c r="B156" s="586"/>
      <c r="C156" s="586"/>
      <c r="D156" s="586"/>
      <c r="E156" s="586"/>
      <c r="F156" s="587"/>
    </row>
    <row r="157" spans="1:6" ht="11.25">
      <c r="A157" s="162"/>
      <c r="B157" s="513"/>
      <c r="C157" s="513"/>
      <c r="D157" s="158" t="s">
        <v>145</v>
      </c>
      <c r="E157" s="265"/>
      <c r="F157" s="172">
        <f>F155*10%</f>
        <v>0.183040649596493</v>
      </c>
    </row>
    <row r="158" spans="1:6" ht="11.25">
      <c r="A158" s="468"/>
      <c r="B158" s="467"/>
      <c r="C158" s="467"/>
      <c r="D158" s="467"/>
      <c r="E158" s="469"/>
      <c r="F158" s="470"/>
    </row>
    <row r="159" spans="1:6" ht="12" thickBot="1">
      <c r="A159" s="218" t="s">
        <v>150</v>
      </c>
      <c r="B159" s="472" t="s">
        <v>151</v>
      </c>
      <c r="C159" s="472"/>
      <c r="D159" s="472"/>
      <c r="E159" s="552"/>
      <c r="F159" s="553"/>
    </row>
    <row r="160" spans="1:6" ht="13.5" customHeight="1" thickBot="1">
      <c r="A160" s="487" t="s">
        <v>144</v>
      </c>
      <c r="B160" s="488"/>
      <c r="C160" s="488"/>
      <c r="D160" s="489"/>
      <c r="E160" s="258"/>
      <c r="F160" s="150">
        <f>SUM(F155:F157)</f>
        <v>2.0134471455614227</v>
      </c>
    </row>
    <row r="161" spans="1:6" ht="13.5" customHeight="1">
      <c r="A161" s="565"/>
      <c r="B161" s="566"/>
      <c r="C161" s="566"/>
      <c r="D161" s="566"/>
      <c r="E161" s="566"/>
      <c r="F161" s="567"/>
    </row>
    <row r="162" spans="1:6" ht="11.25">
      <c r="A162" s="214" t="s">
        <v>111</v>
      </c>
      <c r="B162" s="466" t="s">
        <v>111</v>
      </c>
      <c r="C162" s="466"/>
      <c r="D162" s="159" t="s">
        <v>152</v>
      </c>
      <c r="E162" s="266"/>
      <c r="F162" s="215">
        <f>Base!G43</f>
        <v>5.491219487894788</v>
      </c>
    </row>
    <row r="163" spans="1:6" ht="11.25">
      <c r="A163" s="162" t="s">
        <v>153</v>
      </c>
      <c r="B163" s="467"/>
      <c r="C163" s="467"/>
      <c r="D163" s="158" t="s">
        <v>154</v>
      </c>
      <c r="E163" s="265"/>
      <c r="F163" s="172">
        <f>Base!G44</f>
        <v>3.797567500249078</v>
      </c>
    </row>
    <row r="164" spans="1:6" ht="12.75" customHeight="1">
      <c r="A164" s="618" t="s">
        <v>155</v>
      </c>
      <c r="B164" s="619"/>
      <c r="C164" s="619"/>
      <c r="D164" s="620"/>
      <c r="E164" s="259"/>
      <c r="F164" s="216">
        <f>SUM(F162:F163)</f>
        <v>9.288786988143865</v>
      </c>
    </row>
    <row r="165" spans="1:6" ht="11.25">
      <c r="A165" s="220"/>
      <c r="B165" s="472" t="s">
        <v>98</v>
      </c>
      <c r="C165" s="472"/>
      <c r="D165" s="469" t="s">
        <v>602</v>
      </c>
      <c r="E165" s="586"/>
      <c r="F165" s="587"/>
    </row>
    <row r="166" spans="1:6" ht="11.25">
      <c r="A166" s="615"/>
      <c r="B166" s="616"/>
      <c r="C166" s="616"/>
      <c r="D166" s="616"/>
      <c r="E166" s="616"/>
      <c r="F166" s="617"/>
    </row>
    <row r="167" spans="1:6" ht="11.25">
      <c r="A167" s="162"/>
      <c r="B167" s="467"/>
      <c r="C167" s="467"/>
      <c r="D167" s="158" t="s">
        <v>145</v>
      </c>
      <c r="E167" s="265"/>
      <c r="F167" s="172">
        <f>F164*10%</f>
        <v>0.9288786988143866</v>
      </c>
    </row>
    <row r="168" spans="1:6" ht="12" thickBot="1">
      <c r="A168" s="468"/>
      <c r="B168" s="467"/>
      <c r="C168" s="467"/>
      <c r="D168" s="467"/>
      <c r="E168" s="469"/>
      <c r="F168" s="470"/>
    </row>
    <row r="169" spans="1:6" ht="13.5" customHeight="1" thickBot="1">
      <c r="A169" s="487" t="s">
        <v>144</v>
      </c>
      <c r="B169" s="488"/>
      <c r="C169" s="488"/>
      <c r="D169" s="489"/>
      <c r="E169" s="258"/>
      <c r="F169" s="150">
        <f>F164+F167</f>
        <v>10.217665686958252</v>
      </c>
    </row>
    <row r="170" spans="1:6" ht="12.75" thickBot="1">
      <c r="A170" s="621" t="s">
        <v>156</v>
      </c>
      <c r="B170" s="622"/>
      <c r="C170" s="622"/>
      <c r="D170" s="622"/>
      <c r="E170" s="623"/>
      <c r="F170" s="624"/>
    </row>
    <row r="171" spans="1:6" ht="12.75" thickBot="1">
      <c r="A171" s="165" t="s">
        <v>100</v>
      </c>
      <c r="B171" s="613" t="s">
        <v>101</v>
      </c>
      <c r="C171" s="613"/>
      <c r="D171" s="166" t="s">
        <v>102</v>
      </c>
      <c r="E171" s="263"/>
      <c r="F171" s="170" t="s">
        <v>103</v>
      </c>
    </row>
    <row r="172" spans="1:6" ht="12.75" customHeight="1">
      <c r="A172" s="214" t="s">
        <v>157</v>
      </c>
      <c r="B172" s="605" t="s">
        <v>116</v>
      </c>
      <c r="C172" s="614"/>
      <c r="D172" s="159" t="s">
        <v>159</v>
      </c>
      <c r="E172" s="266"/>
      <c r="F172" s="215">
        <f>Base!G54</f>
        <v>58.53092956062568</v>
      </c>
    </row>
    <row r="173" spans="1:6" ht="11.25">
      <c r="A173" s="162" t="s">
        <v>153</v>
      </c>
      <c r="B173" s="467"/>
      <c r="C173" s="467"/>
      <c r="D173" s="158" t="s">
        <v>154</v>
      </c>
      <c r="E173" s="265"/>
      <c r="F173" s="172">
        <f>Base!G55</f>
        <v>3.797567500249078</v>
      </c>
    </row>
    <row r="174" spans="1:6" ht="11.25">
      <c r="A174" s="162"/>
      <c r="B174" s="467"/>
      <c r="C174" s="467"/>
      <c r="D174" s="167" t="s">
        <v>155</v>
      </c>
      <c r="E174" s="267"/>
      <c r="F174" s="216">
        <f>SUM(F172:F173)</f>
        <v>62.32849706087476</v>
      </c>
    </row>
    <row r="175" spans="1:6" ht="11.25">
      <c r="A175" s="468"/>
      <c r="B175" s="467"/>
      <c r="C175" s="467"/>
      <c r="D175" s="467"/>
      <c r="E175" s="469"/>
      <c r="F175" s="470"/>
    </row>
    <row r="176" spans="1:6" ht="11.25">
      <c r="A176" s="218"/>
      <c r="B176" s="472" t="s">
        <v>98</v>
      </c>
      <c r="C176" s="472"/>
      <c r="D176" s="469" t="s">
        <v>81</v>
      </c>
      <c r="E176" s="586"/>
      <c r="F176" s="587"/>
    </row>
    <row r="177" spans="1:6" ht="11.25">
      <c r="A177" s="585"/>
      <c r="B177" s="586"/>
      <c r="C177" s="586"/>
      <c r="D177" s="586"/>
      <c r="E177" s="586"/>
      <c r="F177" s="587"/>
    </row>
    <row r="178" spans="1:6" ht="11.25">
      <c r="A178" s="162"/>
      <c r="B178" s="467"/>
      <c r="C178" s="467"/>
      <c r="D178" s="158" t="s">
        <v>145</v>
      </c>
      <c r="E178" s="265"/>
      <c r="F178" s="172">
        <f>F174*10%</f>
        <v>6.232849706087476</v>
      </c>
    </row>
    <row r="179" spans="1:6" ht="11.25">
      <c r="A179" s="162"/>
      <c r="B179" s="467"/>
      <c r="C179" s="467"/>
      <c r="D179" s="158" t="s">
        <v>160</v>
      </c>
      <c r="E179" s="265"/>
      <c r="F179" s="172">
        <f>Base!G59</f>
        <v>9.120473747135597</v>
      </c>
    </row>
    <row r="180" spans="1:6" ht="11.25">
      <c r="A180" s="162"/>
      <c r="B180" s="467"/>
      <c r="C180" s="467"/>
      <c r="D180" s="167" t="s">
        <v>155</v>
      </c>
      <c r="E180" s="267"/>
      <c r="F180" s="216">
        <f>F178+F179</f>
        <v>15.353323453223073</v>
      </c>
    </row>
    <row r="181" spans="1:6" ht="12" thickBot="1">
      <c r="A181" s="551"/>
      <c r="B181" s="472"/>
      <c r="C181" s="472"/>
      <c r="D181" s="472"/>
      <c r="E181" s="552"/>
      <c r="F181" s="553"/>
    </row>
    <row r="182" spans="1:6" ht="13.5" customHeight="1" thickBot="1">
      <c r="A182" s="487" t="s">
        <v>144</v>
      </c>
      <c r="B182" s="488"/>
      <c r="C182" s="488"/>
      <c r="D182" s="489"/>
      <c r="E182" s="258"/>
      <c r="F182" s="155">
        <f>F180+F174</f>
        <v>77.68182051409784</v>
      </c>
    </row>
    <row r="183" spans="1:6" ht="12" thickBot="1">
      <c r="A183" s="530" t="s">
        <v>163</v>
      </c>
      <c r="B183" s="531"/>
      <c r="C183" s="531"/>
      <c r="D183" s="531"/>
      <c r="E183" s="532"/>
      <c r="F183" s="533"/>
    </row>
    <row r="184" spans="1:6" ht="12.75" thickBot="1">
      <c r="A184" s="211" t="s">
        <v>100</v>
      </c>
      <c r="B184" s="612" t="s">
        <v>101</v>
      </c>
      <c r="C184" s="612"/>
      <c r="D184" s="212" t="s">
        <v>102</v>
      </c>
      <c r="E184" s="269"/>
      <c r="F184" s="213" t="s">
        <v>103</v>
      </c>
    </row>
    <row r="185" spans="1:6" ht="12" thickBot="1">
      <c r="A185" s="530" t="s">
        <v>164</v>
      </c>
      <c r="B185" s="531"/>
      <c r="C185" s="531"/>
      <c r="D185" s="531"/>
      <c r="E185" s="532"/>
      <c r="F185" s="533"/>
    </row>
    <row r="186" spans="1:6" ht="12" thickBot="1">
      <c r="A186" s="162" t="s">
        <v>157</v>
      </c>
      <c r="B186" s="469"/>
      <c r="C186" s="525"/>
      <c r="D186" s="158" t="s">
        <v>162</v>
      </c>
      <c r="E186" s="265"/>
      <c r="F186" s="222"/>
    </row>
    <row r="187" spans="1:6" ht="12" thickBot="1">
      <c r="A187" s="162"/>
      <c r="B187" s="467"/>
      <c r="C187" s="469"/>
      <c r="D187" s="168" t="s">
        <v>166</v>
      </c>
      <c r="E187" s="270"/>
      <c r="F187" s="223">
        <f>Base!G70</f>
        <v>58.53092956062568</v>
      </c>
    </row>
    <row r="188" spans="1:6" ht="11.25">
      <c r="A188" s="162" t="s">
        <v>153</v>
      </c>
      <c r="B188" s="467"/>
      <c r="C188" s="467"/>
      <c r="D188" s="159" t="s">
        <v>154</v>
      </c>
      <c r="E188" s="266"/>
      <c r="F188" s="172">
        <f>Base!G71</f>
        <v>3.797567500249078</v>
      </c>
    </row>
    <row r="189" spans="1:6" ht="11.25">
      <c r="A189" s="162"/>
      <c r="B189" s="467"/>
      <c r="C189" s="467"/>
      <c r="D189" s="167" t="s">
        <v>155</v>
      </c>
      <c r="E189" s="267"/>
      <c r="F189" s="216">
        <f>F187+F188</f>
        <v>62.32849706087476</v>
      </c>
    </row>
    <row r="190" spans="1:6" ht="11.25">
      <c r="A190" s="468"/>
      <c r="B190" s="467"/>
      <c r="C190" s="467"/>
      <c r="D190" s="467"/>
      <c r="E190" s="469"/>
      <c r="F190" s="470"/>
    </row>
    <row r="191" spans="1:6" ht="11.25">
      <c r="A191" s="162"/>
      <c r="B191" s="467" t="s">
        <v>98</v>
      </c>
      <c r="C191" s="467"/>
      <c r="D191" s="606" t="s">
        <v>604</v>
      </c>
      <c r="E191" s="607"/>
      <c r="F191" s="608"/>
    </row>
    <row r="192" spans="1:6" ht="11.25">
      <c r="A192" s="468"/>
      <c r="B192" s="467"/>
      <c r="C192" s="467"/>
      <c r="D192" s="467"/>
      <c r="E192" s="469"/>
      <c r="F192" s="470"/>
    </row>
    <row r="193" spans="1:6" ht="11.25">
      <c r="A193" s="162"/>
      <c r="B193" s="467"/>
      <c r="C193" s="467"/>
      <c r="D193" s="158" t="s">
        <v>167</v>
      </c>
      <c r="E193" s="265"/>
      <c r="F193" s="172">
        <f>F189*10%</f>
        <v>6.232849706087476</v>
      </c>
    </row>
    <row r="194" spans="1:6" ht="11.25">
      <c r="A194" s="162"/>
      <c r="B194" s="467"/>
      <c r="C194" s="467"/>
      <c r="D194" s="158" t="s">
        <v>160</v>
      </c>
      <c r="E194" s="265"/>
      <c r="F194" s="172">
        <f>Base!G77</f>
        <v>27.06687306964232</v>
      </c>
    </row>
    <row r="195" spans="1:6" ht="12" thickBot="1">
      <c r="A195" s="162"/>
      <c r="B195" s="467"/>
      <c r="C195" s="467"/>
      <c r="D195" s="167" t="s">
        <v>155</v>
      </c>
      <c r="E195" s="267"/>
      <c r="F195" s="216">
        <f>SUM(F193:F194)</f>
        <v>33.2997227757298</v>
      </c>
    </row>
    <row r="196" spans="1:6" ht="13.5" customHeight="1" thickBot="1">
      <c r="A196" s="487" t="s">
        <v>144</v>
      </c>
      <c r="B196" s="488"/>
      <c r="C196" s="488"/>
      <c r="D196" s="489"/>
      <c r="E196" s="258"/>
      <c r="F196" s="150">
        <f>F189+F195</f>
        <v>95.62821983660456</v>
      </c>
    </row>
    <row r="197" spans="1:6" ht="12" thickBot="1">
      <c r="A197" s="214"/>
      <c r="B197" s="466"/>
      <c r="C197" s="554"/>
      <c r="D197" s="169" t="s">
        <v>168</v>
      </c>
      <c r="E197" s="270"/>
      <c r="F197" s="224">
        <f>Base!G82</f>
        <v>84.13558134900866</v>
      </c>
    </row>
    <row r="198" spans="1:6" ht="11.25">
      <c r="A198" s="162" t="s">
        <v>153</v>
      </c>
      <c r="B198" s="467"/>
      <c r="C198" s="467"/>
      <c r="D198" s="159" t="s">
        <v>154</v>
      </c>
      <c r="E198" s="266"/>
      <c r="F198" s="172">
        <f>Base!G83</f>
        <v>3.797567500249078</v>
      </c>
    </row>
    <row r="199" spans="1:6" ht="11.25">
      <c r="A199" s="225"/>
      <c r="B199" s="513"/>
      <c r="C199" s="513"/>
      <c r="D199" s="167" t="s">
        <v>155</v>
      </c>
      <c r="E199" s="267"/>
      <c r="F199" s="216">
        <f>SUM(F197:F198)</f>
        <v>87.93314884925773</v>
      </c>
    </row>
    <row r="200" spans="1:6" ht="11.25">
      <c r="A200" s="512"/>
      <c r="B200" s="513"/>
      <c r="C200" s="513"/>
      <c r="D200" s="513"/>
      <c r="E200" s="514"/>
      <c r="F200" s="515"/>
    </row>
    <row r="201" spans="1:6" ht="11.25">
      <c r="A201" s="225"/>
      <c r="B201" s="467" t="s">
        <v>98</v>
      </c>
      <c r="C201" s="467"/>
      <c r="D201" s="469" t="s">
        <v>603</v>
      </c>
      <c r="E201" s="586"/>
      <c r="F201" s="587"/>
    </row>
    <row r="202" spans="1:6" ht="11.25">
      <c r="A202" s="512"/>
      <c r="B202" s="513"/>
      <c r="C202" s="513"/>
      <c r="D202" s="513"/>
      <c r="E202" s="514"/>
      <c r="F202" s="515"/>
    </row>
    <row r="203" spans="1:6" ht="11.25">
      <c r="A203" s="162"/>
      <c r="B203" s="467"/>
      <c r="C203" s="467"/>
      <c r="D203" s="158" t="s">
        <v>167</v>
      </c>
      <c r="E203" s="265"/>
      <c r="F203" s="172">
        <f>F199*10%</f>
        <v>8.793314884925774</v>
      </c>
    </row>
    <row r="204" spans="1:6" ht="11.25">
      <c r="A204" s="162"/>
      <c r="B204" s="467"/>
      <c r="C204" s="467"/>
      <c r="D204" s="158" t="s">
        <v>160</v>
      </c>
      <c r="E204" s="265"/>
      <c r="F204" s="172">
        <f>Base!G89</f>
        <v>27.06687306964232</v>
      </c>
    </row>
    <row r="205" spans="1:6" ht="12" thickBot="1">
      <c r="A205" s="162"/>
      <c r="B205" s="467"/>
      <c r="C205" s="467"/>
      <c r="D205" s="167" t="s">
        <v>155</v>
      </c>
      <c r="E205" s="267"/>
      <c r="F205" s="216">
        <f>SUM(F203:F204)</f>
        <v>35.86018795456809</v>
      </c>
    </row>
    <row r="206" spans="1:6" ht="12.75" customHeight="1" thickBot="1">
      <c r="A206" s="487" t="s">
        <v>144</v>
      </c>
      <c r="B206" s="488"/>
      <c r="C206" s="488"/>
      <c r="D206" s="489"/>
      <c r="E206" s="258"/>
      <c r="F206" s="150">
        <f>SUM(F199+F205)</f>
        <v>123.79333680382582</v>
      </c>
    </row>
    <row r="207" spans="1:6" ht="12" thickBot="1">
      <c r="A207" s="214"/>
      <c r="B207" s="466"/>
      <c r="C207" s="554"/>
      <c r="D207" s="169" t="s">
        <v>169</v>
      </c>
      <c r="E207" s="270"/>
      <c r="F207" s="224">
        <f>Base!G94</f>
        <v>139.0162174952675</v>
      </c>
    </row>
    <row r="208" spans="1:6" ht="11.25">
      <c r="A208" s="214" t="s">
        <v>153</v>
      </c>
      <c r="B208" s="466"/>
      <c r="C208" s="466"/>
      <c r="D208" s="159" t="s">
        <v>154</v>
      </c>
      <c r="E208" s="266"/>
      <c r="F208" s="215">
        <f>Base!G95</f>
        <v>3.797567500249078</v>
      </c>
    </row>
    <row r="209" spans="1:6" ht="11.25">
      <c r="A209" s="162"/>
      <c r="B209" s="513"/>
      <c r="C209" s="513"/>
      <c r="D209" s="167" t="s">
        <v>155</v>
      </c>
      <c r="E209" s="267"/>
      <c r="F209" s="216">
        <f>SUM(F207:F208)</f>
        <v>142.81378499551658</v>
      </c>
    </row>
    <row r="210" spans="1:6" ht="11.25">
      <c r="A210" s="468"/>
      <c r="B210" s="467"/>
      <c r="C210" s="467"/>
      <c r="D210" s="467"/>
      <c r="E210" s="469"/>
      <c r="F210" s="470"/>
    </row>
    <row r="211" spans="1:6" ht="11.25">
      <c r="A211" s="162"/>
      <c r="B211" s="467" t="s">
        <v>98</v>
      </c>
      <c r="C211" s="467"/>
      <c r="D211" s="469" t="s">
        <v>605</v>
      </c>
      <c r="E211" s="586"/>
      <c r="F211" s="587"/>
    </row>
    <row r="212" spans="1:6" ht="11.25">
      <c r="A212" s="468"/>
      <c r="B212" s="467"/>
      <c r="C212" s="467"/>
      <c r="D212" s="467"/>
      <c r="E212" s="469"/>
      <c r="F212" s="470"/>
    </row>
    <row r="213" spans="1:6" ht="11.25">
      <c r="A213" s="162"/>
      <c r="B213" s="467"/>
      <c r="C213" s="467"/>
      <c r="D213" s="158" t="s">
        <v>167</v>
      </c>
      <c r="E213" s="265"/>
      <c r="F213" s="172">
        <f>F209*10%</f>
        <v>14.281378499551659</v>
      </c>
    </row>
    <row r="214" spans="1:6" ht="11.25">
      <c r="A214" s="162"/>
      <c r="B214" s="467"/>
      <c r="C214" s="467"/>
      <c r="D214" s="158" t="s">
        <v>160</v>
      </c>
      <c r="E214" s="265"/>
      <c r="F214" s="172">
        <f>Base!G101</f>
        <v>27.06687306964232</v>
      </c>
    </row>
    <row r="215" spans="1:6" ht="12" thickBot="1">
      <c r="A215" s="218"/>
      <c r="B215" s="472"/>
      <c r="C215" s="472"/>
      <c r="D215" s="175" t="s">
        <v>155</v>
      </c>
      <c r="E215" s="271"/>
      <c r="F215" s="226">
        <f>SUM(F213:F214)</f>
        <v>41.34825156919398</v>
      </c>
    </row>
    <row r="216" spans="1:6" ht="12.75" customHeight="1" thickBot="1">
      <c r="A216" s="487" t="s">
        <v>144</v>
      </c>
      <c r="B216" s="488"/>
      <c r="C216" s="488"/>
      <c r="D216" s="489"/>
      <c r="E216" s="258"/>
      <c r="F216" s="150">
        <f>F209+F215</f>
        <v>184.16203656471055</v>
      </c>
    </row>
    <row r="217" spans="1:6" ht="12" thickBot="1">
      <c r="A217" s="221"/>
      <c r="B217" s="604"/>
      <c r="C217" s="605"/>
      <c r="D217" s="168" t="s">
        <v>170</v>
      </c>
      <c r="E217" s="272"/>
      <c r="F217" s="253">
        <f>Base!G106</f>
        <v>212.1798794460496</v>
      </c>
    </row>
    <row r="218" spans="1:6" ht="11.25">
      <c r="A218" s="162" t="s">
        <v>153</v>
      </c>
      <c r="B218" s="467"/>
      <c r="C218" s="467"/>
      <c r="D218" s="159" t="s">
        <v>154</v>
      </c>
      <c r="E218" s="266"/>
      <c r="F218" s="172">
        <f>Base!G107</f>
        <v>3.797567500249078</v>
      </c>
    </row>
    <row r="219" spans="1:6" ht="11.25">
      <c r="A219" s="162"/>
      <c r="B219" s="467"/>
      <c r="C219" s="467"/>
      <c r="D219" s="167" t="s">
        <v>144</v>
      </c>
      <c r="E219" s="267"/>
      <c r="F219" s="216">
        <f>SUM(F217:F218)</f>
        <v>215.97744694629867</v>
      </c>
    </row>
    <row r="220" spans="1:6" ht="11.25">
      <c r="A220" s="468"/>
      <c r="B220" s="467"/>
      <c r="C220" s="467"/>
      <c r="D220" s="467"/>
      <c r="E220" s="469"/>
      <c r="F220" s="470"/>
    </row>
    <row r="221" spans="1:6" ht="11.25">
      <c r="A221" s="162"/>
      <c r="B221" s="467" t="s">
        <v>98</v>
      </c>
      <c r="C221" s="467"/>
      <c r="D221" s="469" t="s">
        <v>606</v>
      </c>
      <c r="E221" s="586"/>
      <c r="F221" s="587"/>
    </row>
    <row r="222" spans="1:6" ht="11.25">
      <c r="A222" s="468"/>
      <c r="B222" s="467"/>
      <c r="C222" s="467"/>
      <c r="D222" s="467"/>
      <c r="E222" s="469"/>
      <c r="F222" s="470"/>
    </row>
    <row r="223" spans="1:6" ht="11.25">
      <c r="A223" s="162"/>
      <c r="B223" s="467"/>
      <c r="C223" s="467"/>
      <c r="D223" s="158" t="s">
        <v>167</v>
      </c>
      <c r="E223" s="265"/>
      <c r="F223" s="172">
        <f>F219*10%</f>
        <v>21.597744694629867</v>
      </c>
    </row>
    <row r="224" spans="1:6" ht="11.25">
      <c r="A224" s="162"/>
      <c r="B224" s="467"/>
      <c r="C224" s="467"/>
      <c r="D224" s="158" t="s">
        <v>160</v>
      </c>
      <c r="E224" s="265"/>
      <c r="F224" s="172">
        <f>Base!G113</f>
        <v>27.06687306964232</v>
      </c>
    </row>
    <row r="225" spans="1:6" ht="12" thickBot="1">
      <c r="A225" s="218"/>
      <c r="B225" s="472"/>
      <c r="C225" s="472"/>
      <c r="D225" s="175" t="s">
        <v>155</v>
      </c>
      <c r="E225" s="271"/>
      <c r="F225" s="216">
        <f>SUM(F223:F224)</f>
        <v>48.66461776427219</v>
      </c>
    </row>
    <row r="226" spans="1:6" ht="13.5" customHeight="1" thickBot="1">
      <c r="A226" s="487" t="s">
        <v>144</v>
      </c>
      <c r="B226" s="488"/>
      <c r="C226" s="488"/>
      <c r="D226" s="489"/>
      <c r="E226" s="258"/>
      <c r="F226" s="155">
        <f>SUM(F219+F225)</f>
        <v>264.6420647105709</v>
      </c>
    </row>
    <row r="227" spans="1:6" ht="12" thickBot="1">
      <c r="A227" s="214"/>
      <c r="B227" s="466"/>
      <c r="C227" s="554"/>
      <c r="D227" s="169" t="s">
        <v>171</v>
      </c>
      <c r="E227" s="270"/>
      <c r="F227" s="224">
        <f>Base!G118</f>
        <v>285.3435413968317</v>
      </c>
    </row>
    <row r="228" spans="1:6" ht="11.25">
      <c r="A228" s="162" t="s">
        <v>153</v>
      </c>
      <c r="B228" s="467"/>
      <c r="C228" s="467"/>
      <c r="D228" s="159" t="s">
        <v>154</v>
      </c>
      <c r="E228" s="266"/>
      <c r="F228" s="215">
        <f>Base!G119</f>
        <v>3.797567500249078</v>
      </c>
    </row>
    <row r="229" spans="1:6" ht="11.25">
      <c r="A229" s="162"/>
      <c r="B229" s="467"/>
      <c r="C229" s="467"/>
      <c r="D229" s="167" t="s">
        <v>155</v>
      </c>
      <c r="E229" s="267"/>
      <c r="F229" s="216">
        <f>SUM(F227:F228)</f>
        <v>289.1411088970808</v>
      </c>
    </row>
    <row r="230" spans="1:6" ht="11.25">
      <c r="A230" s="468"/>
      <c r="B230" s="467"/>
      <c r="C230" s="467"/>
      <c r="D230" s="467"/>
      <c r="E230" s="469"/>
      <c r="F230" s="470"/>
    </row>
    <row r="231" spans="1:6" ht="11.25">
      <c r="A231" s="162"/>
      <c r="B231" s="467" t="s">
        <v>98</v>
      </c>
      <c r="C231" s="467"/>
      <c r="D231" s="469" t="s">
        <v>82</v>
      </c>
      <c r="E231" s="586"/>
      <c r="F231" s="587"/>
    </row>
    <row r="232" spans="1:6" ht="11.25">
      <c r="A232" s="468"/>
      <c r="B232" s="467"/>
      <c r="C232" s="467"/>
      <c r="D232" s="467"/>
      <c r="E232" s="469"/>
      <c r="F232" s="470"/>
    </row>
    <row r="233" spans="1:6" ht="11.25">
      <c r="A233" s="162"/>
      <c r="B233" s="467"/>
      <c r="C233" s="467"/>
      <c r="D233" s="158" t="s">
        <v>167</v>
      </c>
      <c r="E233" s="265"/>
      <c r="F233" s="172">
        <f>F229*10%</f>
        <v>28.914110889708084</v>
      </c>
    </row>
    <row r="234" spans="1:6" ht="11.25">
      <c r="A234" s="162"/>
      <c r="B234" s="467"/>
      <c r="C234" s="467"/>
      <c r="D234" s="158" t="s">
        <v>160</v>
      </c>
      <c r="E234" s="265"/>
      <c r="F234" s="172">
        <f>Base!G125</f>
        <v>27.06687306964232</v>
      </c>
    </row>
    <row r="235" spans="1:6" ht="12" thickBot="1">
      <c r="A235" s="218"/>
      <c r="B235" s="472"/>
      <c r="C235" s="472"/>
      <c r="D235" s="175" t="s">
        <v>155</v>
      </c>
      <c r="E235" s="271"/>
      <c r="F235" s="227">
        <f>SUM(F233:F234)</f>
        <v>55.980983959350404</v>
      </c>
    </row>
    <row r="236" spans="1:6" ht="13.5" customHeight="1" thickBot="1">
      <c r="A236" s="487" t="s">
        <v>144</v>
      </c>
      <c r="B236" s="488"/>
      <c r="C236" s="488"/>
      <c r="D236" s="489"/>
      <c r="E236" s="258"/>
      <c r="F236" s="155">
        <f>SUM(F229+F235)</f>
        <v>345.1220928564312</v>
      </c>
    </row>
    <row r="237" spans="1:6" ht="12" thickBot="1">
      <c r="A237" s="214"/>
      <c r="B237" s="466"/>
      <c r="C237" s="554"/>
      <c r="D237" s="169" t="s">
        <v>172</v>
      </c>
      <c r="E237" s="270"/>
      <c r="F237" s="224">
        <f>Base!G130</f>
        <v>358.49668377005077</v>
      </c>
    </row>
    <row r="238" spans="1:6" ht="11.25">
      <c r="A238" s="162" t="s">
        <v>153</v>
      </c>
      <c r="B238" s="467"/>
      <c r="C238" s="467"/>
      <c r="D238" s="159" t="s">
        <v>154</v>
      </c>
      <c r="E238" s="266"/>
      <c r="F238" s="172">
        <f>Base!G131</f>
        <v>3.797567500249078</v>
      </c>
    </row>
    <row r="239" spans="1:6" ht="11.25">
      <c r="A239" s="162"/>
      <c r="B239" s="467"/>
      <c r="C239" s="467"/>
      <c r="D239" s="167" t="s">
        <v>155</v>
      </c>
      <c r="E239" s="267"/>
      <c r="F239" s="216">
        <f>SUM(F237:F238)</f>
        <v>362.29425127029987</v>
      </c>
    </row>
    <row r="240" spans="1:6" ht="11.25">
      <c r="A240" s="468"/>
      <c r="B240" s="467"/>
      <c r="C240" s="467"/>
      <c r="D240" s="467"/>
      <c r="E240" s="469"/>
      <c r="F240" s="470"/>
    </row>
    <row r="241" spans="1:6" ht="11.25">
      <c r="A241" s="162"/>
      <c r="B241" s="467" t="s">
        <v>98</v>
      </c>
      <c r="C241" s="467"/>
      <c r="D241" s="469" t="s">
        <v>607</v>
      </c>
      <c r="E241" s="586"/>
      <c r="F241" s="587"/>
    </row>
    <row r="242" spans="1:6" ht="11.25">
      <c r="A242" s="468"/>
      <c r="B242" s="467"/>
      <c r="C242" s="467"/>
      <c r="D242" s="467"/>
      <c r="E242" s="469"/>
      <c r="F242" s="470"/>
    </row>
    <row r="243" spans="1:6" ht="11.25">
      <c r="A243" s="162"/>
      <c r="B243" s="467"/>
      <c r="C243" s="467"/>
      <c r="D243" s="158" t="s">
        <v>167</v>
      </c>
      <c r="E243" s="265"/>
      <c r="F243" s="172">
        <f>F239*10%</f>
        <v>36.22942512702999</v>
      </c>
    </row>
    <row r="244" spans="1:6" ht="11.25">
      <c r="A244" s="162"/>
      <c r="B244" s="467"/>
      <c r="C244" s="467"/>
      <c r="D244" s="158" t="s">
        <v>160</v>
      </c>
      <c r="E244" s="265"/>
      <c r="F244" s="172">
        <f>Base!G137</f>
        <v>27.11947095745741</v>
      </c>
    </row>
    <row r="245" spans="1:6" ht="12" thickBot="1">
      <c r="A245" s="218"/>
      <c r="B245" s="472"/>
      <c r="C245" s="472"/>
      <c r="D245" s="175" t="s">
        <v>155</v>
      </c>
      <c r="E245" s="271"/>
      <c r="F245" s="226">
        <f>SUM(F243:F244)</f>
        <v>63.3488960844874</v>
      </c>
    </row>
    <row r="246" spans="1:6" ht="13.5" customHeight="1" thickBot="1">
      <c r="A246" s="487" t="s">
        <v>144</v>
      </c>
      <c r="B246" s="488"/>
      <c r="C246" s="488"/>
      <c r="D246" s="489"/>
      <c r="E246" s="258"/>
      <c r="F246" s="150">
        <f>SUM(F239+F245)</f>
        <v>425.6431473547873</v>
      </c>
    </row>
    <row r="247" spans="1:6" ht="12" thickBot="1">
      <c r="A247" s="214"/>
      <c r="B247" s="466"/>
      <c r="C247" s="554"/>
      <c r="D247" s="169" t="s">
        <v>173</v>
      </c>
      <c r="E247" s="270"/>
      <c r="F247" s="224">
        <f>Base!G142</f>
        <v>431.67086529839594</v>
      </c>
    </row>
    <row r="248" spans="1:6" ht="11.25">
      <c r="A248" s="162" t="s">
        <v>153</v>
      </c>
      <c r="B248" s="467"/>
      <c r="C248" s="467"/>
      <c r="D248" s="159" t="s">
        <v>154</v>
      </c>
      <c r="E248" s="266"/>
      <c r="F248" s="172">
        <f>Base!G143</f>
        <v>3.797567500249078</v>
      </c>
    </row>
    <row r="249" spans="1:6" ht="11.25">
      <c r="A249" s="162"/>
      <c r="B249" s="467"/>
      <c r="C249" s="467"/>
      <c r="D249" s="167" t="s">
        <v>144</v>
      </c>
      <c r="E249" s="267"/>
      <c r="F249" s="216">
        <f>SUM(F247:F248)</f>
        <v>435.46843279864504</v>
      </c>
    </row>
    <row r="250" spans="1:6" ht="11.25">
      <c r="A250" s="468"/>
      <c r="B250" s="467"/>
      <c r="C250" s="467"/>
      <c r="D250" s="467"/>
      <c r="E250" s="469"/>
      <c r="F250" s="470"/>
    </row>
    <row r="251" spans="1:6" ht="11.25">
      <c r="A251" s="162"/>
      <c r="B251" s="467" t="s">
        <v>98</v>
      </c>
      <c r="C251" s="467"/>
      <c r="D251" s="606" t="s">
        <v>608</v>
      </c>
      <c r="E251" s="607"/>
      <c r="F251" s="608"/>
    </row>
    <row r="252" spans="1:6" ht="11.25">
      <c r="A252" s="468"/>
      <c r="B252" s="467"/>
      <c r="C252" s="467"/>
      <c r="D252" s="467"/>
      <c r="E252" s="469"/>
      <c r="F252" s="470"/>
    </row>
    <row r="253" spans="1:6" ht="11.25">
      <c r="A253" s="162"/>
      <c r="B253" s="467"/>
      <c r="C253" s="467"/>
      <c r="D253" s="158" t="s">
        <v>167</v>
      </c>
      <c r="E253" s="265"/>
      <c r="F253" s="172">
        <f>F249*10%</f>
        <v>43.546843279864504</v>
      </c>
    </row>
    <row r="254" spans="1:6" ht="11.25">
      <c r="A254" s="162"/>
      <c r="B254" s="467"/>
      <c r="C254" s="467"/>
      <c r="D254" s="158" t="s">
        <v>160</v>
      </c>
      <c r="E254" s="265"/>
      <c r="F254" s="172">
        <f>Base!G149</f>
        <v>24.426459101325094</v>
      </c>
    </row>
    <row r="255" spans="1:6" ht="12" thickBot="1">
      <c r="A255" s="218"/>
      <c r="B255" s="472"/>
      <c r="C255" s="472"/>
      <c r="D255" s="175" t="s">
        <v>155</v>
      </c>
      <c r="E255" s="271"/>
      <c r="F255" s="228">
        <f>SUM(F253:F254)</f>
        <v>67.9733023811896</v>
      </c>
    </row>
    <row r="256" spans="1:6" ht="12.75" customHeight="1" thickBot="1">
      <c r="A256" s="609" t="s">
        <v>144</v>
      </c>
      <c r="B256" s="610"/>
      <c r="C256" s="610"/>
      <c r="D256" s="611"/>
      <c r="E256" s="257"/>
      <c r="F256" s="150">
        <f>SUM(F249+F255)</f>
        <v>503.4417351798346</v>
      </c>
    </row>
    <row r="257" spans="1:6" ht="12" thickBot="1">
      <c r="A257" s="214"/>
      <c r="B257" s="466"/>
      <c r="C257" s="554"/>
      <c r="D257" s="169" t="s">
        <v>174</v>
      </c>
      <c r="E257" s="270"/>
      <c r="F257" s="224">
        <f>Base!G154</f>
        <v>504.83452724917794</v>
      </c>
    </row>
    <row r="258" spans="1:6" ht="11.25">
      <c r="A258" s="214" t="s">
        <v>153</v>
      </c>
      <c r="B258" s="466"/>
      <c r="C258" s="466"/>
      <c r="D258" s="159" t="s">
        <v>154</v>
      </c>
      <c r="E258" s="266"/>
      <c r="F258" s="215">
        <f>Base!G155</f>
        <v>3.797567500249078</v>
      </c>
    </row>
    <row r="259" spans="1:6" ht="11.25">
      <c r="A259" s="162"/>
      <c r="B259" s="467"/>
      <c r="C259" s="467"/>
      <c r="D259" s="167" t="s">
        <v>155</v>
      </c>
      <c r="E259" s="267"/>
      <c r="F259" s="216">
        <f>SUM(F257:F258)</f>
        <v>508.63209474942704</v>
      </c>
    </row>
    <row r="260" spans="1:6" ht="11.25">
      <c r="A260" s="468"/>
      <c r="B260" s="467"/>
      <c r="C260" s="467"/>
      <c r="D260" s="467"/>
      <c r="E260" s="469"/>
      <c r="F260" s="470"/>
    </row>
    <row r="261" spans="1:6" ht="11.25">
      <c r="A261" s="162"/>
      <c r="B261" s="467" t="s">
        <v>98</v>
      </c>
      <c r="C261" s="467"/>
      <c r="D261" s="606" t="s">
        <v>609</v>
      </c>
      <c r="E261" s="607"/>
      <c r="F261" s="608"/>
    </row>
    <row r="262" spans="1:6" ht="11.25">
      <c r="A262" s="468"/>
      <c r="B262" s="467"/>
      <c r="C262" s="467"/>
      <c r="D262" s="467"/>
      <c r="E262" s="469"/>
      <c r="F262" s="470"/>
    </row>
    <row r="263" spans="1:6" ht="11.25">
      <c r="A263" s="162"/>
      <c r="B263" s="467"/>
      <c r="C263" s="467"/>
      <c r="D263" s="158" t="s">
        <v>167</v>
      </c>
      <c r="E263" s="265"/>
      <c r="F263" s="172">
        <f>F259*10%</f>
        <v>50.86320947494271</v>
      </c>
    </row>
    <row r="264" spans="1:6" ht="11.25">
      <c r="A264" s="162"/>
      <c r="B264" s="467"/>
      <c r="C264" s="467"/>
      <c r="D264" s="158" t="s">
        <v>160</v>
      </c>
      <c r="E264" s="265"/>
      <c r="F264" s="172">
        <f>Base!G161</f>
        <v>27.06687306964232</v>
      </c>
    </row>
    <row r="265" spans="1:6" ht="12" thickBot="1">
      <c r="A265" s="218"/>
      <c r="B265" s="472"/>
      <c r="C265" s="472"/>
      <c r="D265" s="175" t="s">
        <v>155</v>
      </c>
      <c r="E265" s="271"/>
      <c r="F265" s="228">
        <f>SUM(F263:F264)</f>
        <v>77.93008254458502</v>
      </c>
    </row>
    <row r="266" spans="1:6" ht="13.5" customHeight="1" thickBot="1">
      <c r="A266" s="487" t="s">
        <v>144</v>
      </c>
      <c r="B266" s="488"/>
      <c r="C266" s="488"/>
      <c r="D266" s="489"/>
      <c r="E266" s="258"/>
      <c r="F266" s="150">
        <f>SUM(F259+F265)</f>
        <v>586.562177294012</v>
      </c>
    </row>
    <row r="267" spans="1:6" ht="12" thickBot="1">
      <c r="A267" s="214"/>
      <c r="B267" s="466"/>
      <c r="C267" s="554"/>
      <c r="D267" s="169" t="s">
        <v>175</v>
      </c>
      <c r="E267" s="270"/>
      <c r="F267" s="224">
        <f>Base!G166</f>
        <v>577.9981891999602</v>
      </c>
    </row>
    <row r="268" spans="1:6" ht="11.25">
      <c r="A268" s="162" t="s">
        <v>153</v>
      </c>
      <c r="B268" s="467"/>
      <c r="C268" s="467"/>
      <c r="D268" s="159" t="s">
        <v>154</v>
      </c>
      <c r="E268" s="266"/>
      <c r="F268" s="172">
        <f>Base!G167</f>
        <v>3.797567500249078</v>
      </c>
    </row>
    <row r="269" spans="1:6" ht="11.25">
      <c r="A269" s="162"/>
      <c r="B269" s="467"/>
      <c r="C269" s="467"/>
      <c r="D269" s="167" t="s">
        <v>155</v>
      </c>
      <c r="E269" s="267"/>
      <c r="F269" s="216">
        <f>SUM(F267:F268)</f>
        <v>581.7957567002093</v>
      </c>
    </row>
    <row r="270" spans="1:6" ht="11.25">
      <c r="A270" s="468"/>
      <c r="B270" s="467"/>
      <c r="C270" s="467"/>
      <c r="D270" s="467"/>
      <c r="E270" s="469"/>
      <c r="F270" s="470"/>
    </row>
    <row r="271" spans="1:6" ht="11.25">
      <c r="A271" s="162"/>
      <c r="B271" s="467" t="s">
        <v>98</v>
      </c>
      <c r="C271" s="467"/>
      <c r="D271" s="606" t="s">
        <v>610</v>
      </c>
      <c r="E271" s="607"/>
      <c r="F271" s="608"/>
    </row>
    <row r="272" spans="1:6" ht="11.25">
      <c r="A272" s="468"/>
      <c r="B272" s="467"/>
      <c r="C272" s="467"/>
      <c r="D272" s="467"/>
      <c r="E272" s="469"/>
      <c r="F272" s="470"/>
    </row>
    <row r="273" spans="1:6" ht="11.25">
      <c r="A273" s="162"/>
      <c r="B273" s="467"/>
      <c r="C273" s="467"/>
      <c r="D273" s="158" t="s">
        <v>167</v>
      </c>
      <c r="E273" s="265"/>
      <c r="F273" s="172">
        <f>F269*10%</f>
        <v>58.17957567002093</v>
      </c>
    </row>
    <row r="274" spans="1:6" ht="11.25">
      <c r="A274" s="162"/>
      <c r="B274" s="467"/>
      <c r="C274" s="467"/>
      <c r="D274" s="158" t="s">
        <v>160</v>
      </c>
      <c r="E274" s="265"/>
      <c r="F274" s="172">
        <f>Base!G173</f>
        <v>24.426459101325094</v>
      </c>
    </row>
    <row r="275" spans="1:6" ht="12" thickBot="1">
      <c r="A275" s="218"/>
      <c r="B275" s="472"/>
      <c r="C275" s="472"/>
      <c r="D275" s="175" t="s">
        <v>155</v>
      </c>
      <c r="E275" s="271"/>
      <c r="F275" s="228">
        <f>SUM(F273:F274)</f>
        <v>82.60603477134603</v>
      </c>
    </row>
    <row r="276" spans="1:6" ht="12.75" customHeight="1" thickBot="1">
      <c r="A276" s="487" t="s">
        <v>144</v>
      </c>
      <c r="B276" s="488"/>
      <c r="C276" s="488"/>
      <c r="D276" s="489"/>
      <c r="E276" s="258"/>
      <c r="F276" s="150">
        <f>SUM(F269+F275)</f>
        <v>664.4017914715553</v>
      </c>
    </row>
    <row r="277" spans="1:6" ht="12" thickBot="1">
      <c r="A277" s="214"/>
      <c r="B277" s="466"/>
      <c r="C277" s="554"/>
      <c r="D277" s="169" t="s">
        <v>176</v>
      </c>
      <c r="E277" s="270"/>
      <c r="F277" s="224">
        <f>Base!G178</f>
        <v>651.1618511507422</v>
      </c>
    </row>
    <row r="278" spans="1:6" ht="11.25">
      <c r="A278" s="162" t="s">
        <v>153</v>
      </c>
      <c r="B278" s="467"/>
      <c r="C278" s="467"/>
      <c r="D278" s="159" t="s">
        <v>154</v>
      </c>
      <c r="E278" s="266"/>
      <c r="F278" s="172">
        <f>Base!G179</f>
        <v>3.797567500249078</v>
      </c>
    </row>
    <row r="279" spans="1:6" ht="11.25">
      <c r="A279" s="162"/>
      <c r="B279" s="467"/>
      <c r="C279" s="467"/>
      <c r="D279" s="167" t="s">
        <v>155</v>
      </c>
      <c r="E279" s="267"/>
      <c r="F279" s="216">
        <f>SUM(F277:F278)</f>
        <v>654.9594186509913</v>
      </c>
    </row>
    <row r="280" spans="1:6" ht="11.25">
      <c r="A280" s="468"/>
      <c r="B280" s="467"/>
      <c r="C280" s="467"/>
      <c r="D280" s="467"/>
      <c r="E280" s="469"/>
      <c r="F280" s="470"/>
    </row>
    <row r="281" spans="1:6" ht="11.25">
      <c r="A281" s="162"/>
      <c r="B281" s="467" t="s">
        <v>98</v>
      </c>
      <c r="C281" s="467"/>
      <c r="D281" s="606" t="s">
        <v>611</v>
      </c>
      <c r="E281" s="607"/>
      <c r="F281" s="608"/>
    </row>
    <row r="282" spans="1:6" ht="11.25">
      <c r="A282" s="468"/>
      <c r="B282" s="467"/>
      <c r="C282" s="467"/>
      <c r="D282" s="467"/>
      <c r="E282" s="469"/>
      <c r="F282" s="470"/>
    </row>
    <row r="283" spans="1:6" ht="11.25">
      <c r="A283" s="162"/>
      <c r="B283" s="467"/>
      <c r="C283" s="467"/>
      <c r="D283" s="158" t="s">
        <v>167</v>
      </c>
      <c r="E283" s="265"/>
      <c r="F283" s="172">
        <f>F279*10%</f>
        <v>65.49594186509914</v>
      </c>
    </row>
    <row r="284" spans="1:6" ht="11.25">
      <c r="A284" s="162"/>
      <c r="B284" s="467"/>
      <c r="C284" s="467"/>
      <c r="D284" s="158" t="s">
        <v>160</v>
      </c>
      <c r="E284" s="265"/>
      <c r="F284" s="172">
        <f>Base!G185</f>
        <v>27.06687306964232</v>
      </c>
    </row>
    <row r="285" spans="1:6" ht="12" thickBot="1">
      <c r="A285" s="218"/>
      <c r="B285" s="472"/>
      <c r="C285" s="472"/>
      <c r="D285" s="175" t="s">
        <v>155</v>
      </c>
      <c r="E285" s="271"/>
      <c r="F285" s="228">
        <f>SUM(F283:F284)</f>
        <v>92.56281493474145</v>
      </c>
    </row>
    <row r="286" spans="1:6" ht="12.75" customHeight="1" thickBot="1">
      <c r="A286" s="487" t="s">
        <v>144</v>
      </c>
      <c r="B286" s="488"/>
      <c r="C286" s="488"/>
      <c r="D286" s="489"/>
      <c r="E286" s="258"/>
      <c r="F286" s="150">
        <f>SUM(F279+F285)</f>
        <v>747.5222335857328</v>
      </c>
    </row>
    <row r="287" spans="1:6" ht="12" thickBot="1">
      <c r="A287" s="214"/>
      <c r="B287" s="466"/>
      <c r="C287" s="554"/>
      <c r="D287" s="169" t="s">
        <v>177</v>
      </c>
      <c r="E287" s="270"/>
      <c r="F287" s="224">
        <f>Base!G190</f>
        <v>724.32</v>
      </c>
    </row>
    <row r="288" spans="1:6" ht="11.25">
      <c r="A288" s="162" t="s">
        <v>153</v>
      </c>
      <c r="B288" s="467"/>
      <c r="C288" s="467"/>
      <c r="D288" s="159" t="s">
        <v>154</v>
      </c>
      <c r="E288" s="266"/>
      <c r="F288" s="172">
        <f>Base!G191</f>
        <v>3.797567500249078</v>
      </c>
    </row>
    <row r="289" spans="1:6" ht="11.25">
      <c r="A289" s="162"/>
      <c r="B289" s="467"/>
      <c r="C289" s="467"/>
      <c r="D289" s="167" t="s">
        <v>155</v>
      </c>
      <c r="E289" s="267"/>
      <c r="F289" s="216">
        <f>SUM(F287:F288)</f>
        <v>728.1175675002492</v>
      </c>
    </row>
    <row r="290" spans="1:6" ht="11.25">
      <c r="A290" s="468"/>
      <c r="B290" s="467"/>
      <c r="C290" s="467"/>
      <c r="D290" s="467"/>
      <c r="E290" s="469"/>
      <c r="F290" s="470"/>
    </row>
    <row r="291" spans="1:6" ht="11.25">
      <c r="A291" s="162"/>
      <c r="B291" s="467" t="s">
        <v>98</v>
      </c>
      <c r="C291" s="467"/>
      <c r="D291" s="467" t="s">
        <v>612</v>
      </c>
      <c r="E291" s="469"/>
      <c r="F291" s="470"/>
    </row>
    <row r="292" spans="1:6" ht="11.25">
      <c r="A292" s="468"/>
      <c r="B292" s="467"/>
      <c r="C292" s="467"/>
      <c r="D292" s="467"/>
      <c r="E292" s="469"/>
      <c r="F292" s="470"/>
    </row>
    <row r="293" spans="1:6" ht="11.25">
      <c r="A293" s="162"/>
      <c r="B293" s="467"/>
      <c r="C293" s="467"/>
      <c r="D293" s="158" t="s">
        <v>167</v>
      </c>
      <c r="E293" s="265"/>
      <c r="F293" s="172">
        <f>F289*10%</f>
        <v>72.81175675002491</v>
      </c>
    </row>
    <row r="294" spans="1:6" ht="11.25">
      <c r="A294" s="162"/>
      <c r="B294" s="467"/>
      <c r="C294" s="467"/>
      <c r="D294" s="158" t="s">
        <v>160</v>
      </c>
      <c r="E294" s="265"/>
      <c r="F294" s="172">
        <f>Base!G197</f>
        <v>27.06687306964232</v>
      </c>
    </row>
    <row r="295" spans="1:6" ht="12" thickBot="1">
      <c r="A295" s="218"/>
      <c r="B295" s="472"/>
      <c r="C295" s="472"/>
      <c r="D295" s="175" t="s">
        <v>155</v>
      </c>
      <c r="E295" s="271"/>
      <c r="F295" s="226">
        <f>SUM(F293:F294)</f>
        <v>99.87862981966722</v>
      </c>
    </row>
    <row r="296" spans="1:6" ht="13.5" customHeight="1" thickBot="1">
      <c r="A296" s="487" t="s">
        <v>144</v>
      </c>
      <c r="B296" s="488"/>
      <c r="C296" s="488"/>
      <c r="D296" s="489"/>
      <c r="E296" s="258"/>
      <c r="F296" s="150">
        <f>SUM(F289+F295)</f>
        <v>827.9961973199164</v>
      </c>
    </row>
    <row r="297" spans="1:6" ht="12" thickBot="1">
      <c r="A297" s="214"/>
      <c r="B297" s="466"/>
      <c r="C297" s="554"/>
      <c r="D297" s="168" t="s">
        <v>178</v>
      </c>
      <c r="E297" s="270"/>
      <c r="F297" s="224">
        <f>Base!G202</f>
        <v>797.4891750523065</v>
      </c>
    </row>
    <row r="298" spans="1:6" ht="11.25">
      <c r="A298" s="162" t="s">
        <v>153</v>
      </c>
      <c r="B298" s="467"/>
      <c r="C298" s="467"/>
      <c r="D298" s="159" t="s">
        <v>154</v>
      </c>
      <c r="E298" s="266"/>
      <c r="F298" s="172">
        <f>Base!G203</f>
        <v>3.797567500249078</v>
      </c>
    </row>
    <row r="299" spans="1:6" ht="11.25">
      <c r="A299" s="162"/>
      <c r="B299" s="467"/>
      <c r="C299" s="467"/>
      <c r="D299" s="167" t="s">
        <v>144</v>
      </c>
      <c r="E299" s="267"/>
      <c r="F299" s="216">
        <f>SUM(F297:F298)</f>
        <v>801.2867425525556</v>
      </c>
    </row>
    <row r="300" spans="1:6" ht="11.25">
      <c r="A300" s="468"/>
      <c r="B300" s="467"/>
      <c r="C300" s="467"/>
      <c r="D300" s="467"/>
      <c r="E300" s="469"/>
      <c r="F300" s="470"/>
    </row>
    <row r="301" spans="1:6" ht="11.25">
      <c r="A301" s="162"/>
      <c r="B301" s="467" t="s">
        <v>98</v>
      </c>
      <c r="C301" s="467"/>
      <c r="D301" s="467" t="s">
        <v>613</v>
      </c>
      <c r="E301" s="469"/>
      <c r="F301" s="470"/>
    </row>
    <row r="302" spans="1:6" ht="11.25">
      <c r="A302" s="468"/>
      <c r="B302" s="467"/>
      <c r="C302" s="467"/>
      <c r="D302" s="467"/>
      <c r="E302" s="469"/>
      <c r="F302" s="470"/>
    </row>
    <row r="303" spans="1:6" ht="11.25">
      <c r="A303" s="162"/>
      <c r="B303" s="467"/>
      <c r="C303" s="467"/>
      <c r="D303" s="158" t="s">
        <v>167</v>
      </c>
      <c r="E303" s="265"/>
      <c r="F303" s="172">
        <f>F299*10%</f>
        <v>80.12867425525556</v>
      </c>
    </row>
    <row r="304" spans="1:6" ht="11.25">
      <c r="A304" s="162"/>
      <c r="B304" s="467"/>
      <c r="C304" s="467"/>
      <c r="D304" s="158" t="s">
        <v>160</v>
      </c>
      <c r="E304" s="265"/>
      <c r="F304" s="172">
        <f>Base!G209</f>
        <v>27.06687306964232</v>
      </c>
    </row>
    <row r="305" spans="1:6" ht="12" thickBot="1">
      <c r="A305" s="218"/>
      <c r="B305" s="472"/>
      <c r="C305" s="472"/>
      <c r="D305" s="175" t="s">
        <v>155</v>
      </c>
      <c r="E305" s="271"/>
      <c r="F305" s="226">
        <f>SUM(F303:F304)</f>
        <v>107.19554732489789</v>
      </c>
    </row>
    <row r="306" spans="1:6" ht="12.75" customHeight="1" thickBot="1">
      <c r="A306" s="487" t="s">
        <v>144</v>
      </c>
      <c r="B306" s="488"/>
      <c r="C306" s="488"/>
      <c r="D306" s="489"/>
      <c r="E306" s="258"/>
      <c r="F306" s="150">
        <f>SUM(F299+F305)</f>
        <v>908.4822898774535</v>
      </c>
    </row>
    <row r="307" spans="1:6" ht="12" thickBot="1">
      <c r="A307" s="214"/>
      <c r="B307" s="466"/>
      <c r="C307" s="554"/>
      <c r="D307" s="168" t="s">
        <v>179</v>
      </c>
      <c r="E307" s="270"/>
      <c r="F307" s="224">
        <f>Base!G214</f>
        <v>870.6528370030885</v>
      </c>
    </row>
    <row r="308" spans="1:6" ht="11.25">
      <c r="A308" s="162" t="s">
        <v>153</v>
      </c>
      <c r="B308" s="467"/>
      <c r="C308" s="467"/>
      <c r="D308" s="159" t="s">
        <v>154</v>
      </c>
      <c r="E308" s="266"/>
      <c r="F308" s="172">
        <f>Base!G215</f>
        <v>3.797567500249078</v>
      </c>
    </row>
    <row r="309" spans="1:6" ht="11.25">
      <c r="A309" s="162"/>
      <c r="B309" s="467"/>
      <c r="C309" s="467"/>
      <c r="D309" s="167" t="s">
        <v>155</v>
      </c>
      <c r="E309" s="267"/>
      <c r="F309" s="216">
        <f>SUM(F307:F308)</f>
        <v>874.4504045033376</v>
      </c>
    </row>
    <row r="310" spans="1:6" ht="11.25">
      <c r="A310" s="468"/>
      <c r="B310" s="467"/>
      <c r="C310" s="467"/>
      <c r="D310" s="467"/>
      <c r="E310" s="469"/>
      <c r="F310" s="470"/>
    </row>
    <row r="311" spans="1:6" ht="11.25">
      <c r="A311" s="162"/>
      <c r="B311" s="467" t="s">
        <v>98</v>
      </c>
      <c r="C311" s="467"/>
      <c r="D311" s="467" t="s">
        <v>614</v>
      </c>
      <c r="E311" s="469"/>
      <c r="F311" s="470"/>
    </row>
    <row r="312" spans="1:6" ht="11.25">
      <c r="A312" s="468"/>
      <c r="B312" s="467"/>
      <c r="C312" s="467"/>
      <c r="D312" s="467"/>
      <c r="E312" s="469"/>
      <c r="F312" s="470"/>
    </row>
    <row r="313" spans="1:6" ht="11.25">
      <c r="A313" s="162"/>
      <c r="B313" s="467"/>
      <c r="C313" s="467"/>
      <c r="D313" s="158" t="s">
        <v>167</v>
      </c>
      <c r="E313" s="265"/>
      <c r="F313" s="172">
        <f>F309*10%</f>
        <v>87.44504045033376</v>
      </c>
    </row>
    <row r="314" spans="1:6" ht="11.25">
      <c r="A314" s="162"/>
      <c r="B314" s="467"/>
      <c r="C314" s="467"/>
      <c r="D314" s="158" t="s">
        <v>160</v>
      </c>
      <c r="E314" s="265"/>
      <c r="F314" s="172">
        <f>Base!G221</f>
        <v>27.06687306964232</v>
      </c>
    </row>
    <row r="315" spans="1:6" ht="12" thickBot="1">
      <c r="A315" s="218"/>
      <c r="B315" s="472"/>
      <c r="C315" s="472"/>
      <c r="D315" s="175" t="s">
        <v>155</v>
      </c>
      <c r="E315" s="271"/>
      <c r="F315" s="228">
        <f>SUM(F313:F314)</f>
        <v>114.51191351997608</v>
      </c>
    </row>
    <row r="316" spans="1:6" ht="12.75" customHeight="1" thickBot="1">
      <c r="A316" s="487" t="s">
        <v>144</v>
      </c>
      <c r="B316" s="488"/>
      <c r="C316" s="488"/>
      <c r="D316" s="489"/>
      <c r="E316" s="258"/>
      <c r="F316" s="150">
        <f>SUM(F309+F315)</f>
        <v>988.9623180233136</v>
      </c>
    </row>
    <row r="317" spans="1:6" ht="12" thickBot="1">
      <c r="A317" s="162"/>
      <c r="B317" s="467"/>
      <c r="C317" s="469"/>
      <c r="D317" s="168" t="s">
        <v>180</v>
      </c>
      <c r="E317" s="270"/>
      <c r="F317" s="223">
        <f>Base!G226</f>
        <v>943.8164989538707</v>
      </c>
    </row>
    <row r="318" spans="1:6" ht="11.25">
      <c r="A318" s="162" t="s">
        <v>153</v>
      </c>
      <c r="B318" s="467"/>
      <c r="C318" s="467"/>
      <c r="D318" s="159" t="s">
        <v>154</v>
      </c>
      <c r="E318" s="266"/>
      <c r="F318" s="172">
        <f>Base!G227</f>
        <v>3.797567500249078</v>
      </c>
    </row>
    <row r="319" spans="1:6" ht="11.25">
      <c r="A319" s="162"/>
      <c r="B319" s="467"/>
      <c r="C319" s="467"/>
      <c r="D319" s="167" t="s">
        <v>155</v>
      </c>
      <c r="E319" s="267"/>
      <c r="F319" s="216">
        <f>SUM(F317:F318)</f>
        <v>947.6140664541198</v>
      </c>
    </row>
    <row r="320" spans="1:6" ht="11.25">
      <c r="A320" s="468"/>
      <c r="B320" s="467"/>
      <c r="C320" s="467"/>
      <c r="D320" s="467"/>
      <c r="E320" s="469"/>
      <c r="F320" s="470"/>
    </row>
    <row r="321" spans="1:6" ht="11.25">
      <c r="A321" s="162"/>
      <c r="B321" s="467" t="s">
        <v>98</v>
      </c>
      <c r="C321" s="467"/>
      <c r="D321" s="467" t="s">
        <v>615</v>
      </c>
      <c r="E321" s="469"/>
      <c r="F321" s="470"/>
    </row>
    <row r="322" spans="1:6" ht="11.25">
      <c r="A322" s="468"/>
      <c r="B322" s="467"/>
      <c r="C322" s="467"/>
      <c r="D322" s="467"/>
      <c r="E322" s="469"/>
      <c r="F322" s="470"/>
    </row>
    <row r="323" spans="1:6" ht="11.25">
      <c r="A323" s="162"/>
      <c r="B323" s="467"/>
      <c r="C323" s="467"/>
      <c r="D323" s="158" t="s">
        <v>167</v>
      </c>
      <c r="E323" s="265"/>
      <c r="F323" s="172">
        <f>F319*10%</f>
        <v>94.76140664541198</v>
      </c>
    </row>
    <row r="324" spans="1:6" ht="11.25">
      <c r="A324" s="162"/>
      <c r="B324" s="467"/>
      <c r="C324" s="467"/>
      <c r="D324" s="158" t="s">
        <v>160</v>
      </c>
      <c r="E324" s="265"/>
      <c r="F324" s="172">
        <f>Base!G233</f>
        <v>27.06687306964232</v>
      </c>
    </row>
    <row r="325" spans="1:6" ht="12" thickBot="1">
      <c r="A325" s="218"/>
      <c r="B325" s="472"/>
      <c r="C325" s="472"/>
      <c r="D325" s="175" t="s">
        <v>155</v>
      </c>
      <c r="E325" s="271"/>
      <c r="F325" s="228">
        <f>SUM(F323:F324)</f>
        <v>121.8282797150543</v>
      </c>
    </row>
    <row r="326" spans="1:6" ht="12.75" customHeight="1" thickBot="1">
      <c r="A326" s="487" t="s">
        <v>144</v>
      </c>
      <c r="B326" s="488"/>
      <c r="C326" s="488"/>
      <c r="D326" s="489"/>
      <c r="E326" s="258"/>
      <c r="F326" s="150">
        <f>SUM(F319+F325)</f>
        <v>1069.442346169174</v>
      </c>
    </row>
    <row r="327" spans="1:6" ht="12" thickBot="1">
      <c r="A327" s="162"/>
      <c r="B327" s="467"/>
      <c r="C327" s="469"/>
      <c r="D327" s="168" t="s">
        <v>181</v>
      </c>
      <c r="E327" s="270"/>
      <c r="F327" s="223">
        <f>Base!G238</f>
        <v>1016.9801609046527</v>
      </c>
    </row>
    <row r="328" spans="1:6" ht="11.25">
      <c r="A328" s="162" t="s">
        <v>153</v>
      </c>
      <c r="B328" s="467"/>
      <c r="C328" s="467"/>
      <c r="D328" s="159" t="s">
        <v>154</v>
      </c>
      <c r="E328" s="266"/>
      <c r="F328" s="172">
        <f>Base!G239</f>
        <v>3.797567500249078</v>
      </c>
    </row>
    <row r="329" spans="1:6" ht="11.25">
      <c r="A329" s="162"/>
      <c r="B329" s="467"/>
      <c r="C329" s="467"/>
      <c r="D329" s="167" t="s">
        <v>155</v>
      </c>
      <c r="E329" s="267"/>
      <c r="F329" s="216">
        <f>SUM(F327:F328)</f>
        <v>1020.7777284049018</v>
      </c>
    </row>
    <row r="330" spans="1:6" ht="11.25">
      <c r="A330" s="468"/>
      <c r="B330" s="467"/>
      <c r="C330" s="467"/>
      <c r="D330" s="467"/>
      <c r="E330" s="469"/>
      <c r="F330" s="470"/>
    </row>
    <row r="331" spans="1:6" ht="11.25">
      <c r="A331" s="162"/>
      <c r="B331" s="467" t="s">
        <v>98</v>
      </c>
      <c r="C331" s="467"/>
      <c r="D331" s="467" t="s">
        <v>616</v>
      </c>
      <c r="E331" s="469"/>
      <c r="F331" s="470"/>
    </row>
    <row r="332" spans="1:6" ht="11.25">
      <c r="A332" s="468"/>
      <c r="B332" s="467"/>
      <c r="C332" s="467"/>
      <c r="D332" s="467"/>
      <c r="E332" s="469"/>
      <c r="F332" s="470"/>
    </row>
    <row r="333" spans="1:6" ht="11.25">
      <c r="A333" s="162"/>
      <c r="B333" s="467"/>
      <c r="C333" s="467"/>
      <c r="D333" s="158" t="s">
        <v>167</v>
      </c>
      <c r="E333" s="265"/>
      <c r="F333" s="172">
        <f>F329*10%</f>
        <v>102.07777284049018</v>
      </c>
    </row>
    <row r="334" spans="1:6" ht="11.25">
      <c r="A334" s="162"/>
      <c r="B334" s="467"/>
      <c r="C334" s="467"/>
      <c r="D334" s="158" t="s">
        <v>160</v>
      </c>
      <c r="E334" s="265"/>
      <c r="F334" s="172">
        <f>Base!G245</f>
        <v>24.41593952376208</v>
      </c>
    </row>
    <row r="335" spans="1:6" ht="12" thickBot="1">
      <c r="A335" s="218"/>
      <c r="B335" s="472"/>
      <c r="C335" s="472"/>
      <c r="D335" s="175" t="s">
        <v>155</v>
      </c>
      <c r="E335" s="271"/>
      <c r="F335" s="226">
        <f>SUM(F333:F334)</f>
        <v>126.49371236425226</v>
      </c>
    </row>
    <row r="336" spans="1:6" ht="12.75" customHeight="1" thickBot="1">
      <c r="A336" s="487" t="s">
        <v>144</v>
      </c>
      <c r="B336" s="488"/>
      <c r="C336" s="488"/>
      <c r="D336" s="489"/>
      <c r="E336" s="258"/>
      <c r="F336" s="150">
        <f>SUM(F329+F335)</f>
        <v>1147.2714407691542</v>
      </c>
    </row>
    <row r="337" spans="1:6" ht="12" thickBot="1">
      <c r="A337" s="162"/>
      <c r="B337" s="467"/>
      <c r="C337" s="469"/>
      <c r="D337" s="168" t="s">
        <v>182</v>
      </c>
      <c r="E337" s="270"/>
      <c r="F337" s="223">
        <f>Base!G250</f>
        <v>1090.1543424329977</v>
      </c>
    </row>
    <row r="338" spans="1:6" ht="11.25">
      <c r="A338" s="162" t="s">
        <v>153</v>
      </c>
      <c r="B338" s="467"/>
      <c r="C338" s="467"/>
      <c r="D338" s="159" t="s">
        <v>154</v>
      </c>
      <c r="E338" s="266"/>
      <c r="F338" s="172">
        <f>Base!G251</f>
        <v>3.797567500249078</v>
      </c>
    </row>
    <row r="339" spans="1:6" ht="11.25">
      <c r="A339" s="162"/>
      <c r="B339" s="467"/>
      <c r="C339" s="467"/>
      <c r="D339" s="167" t="s">
        <v>155</v>
      </c>
      <c r="E339" s="267"/>
      <c r="F339" s="216">
        <f>SUM(F337:F338)</f>
        <v>1093.9519099332467</v>
      </c>
    </row>
    <row r="340" spans="1:6" ht="11.25">
      <c r="A340" s="468"/>
      <c r="B340" s="467"/>
      <c r="C340" s="467"/>
      <c r="D340" s="467"/>
      <c r="E340" s="469"/>
      <c r="F340" s="470"/>
    </row>
    <row r="341" spans="1:6" ht="11.25">
      <c r="A341" s="162"/>
      <c r="B341" s="467" t="s">
        <v>98</v>
      </c>
      <c r="C341" s="467"/>
      <c r="D341" s="467" t="s">
        <v>617</v>
      </c>
      <c r="E341" s="469"/>
      <c r="F341" s="470"/>
    </row>
    <row r="342" spans="1:6" ht="11.25">
      <c r="A342" s="468"/>
      <c r="B342" s="467"/>
      <c r="C342" s="467"/>
      <c r="D342" s="467"/>
      <c r="E342" s="469"/>
      <c r="F342" s="470"/>
    </row>
    <row r="343" spans="1:6" ht="11.25">
      <c r="A343" s="162"/>
      <c r="B343" s="467"/>
      <c r="C343" s="467"/>
      <c r="D343" s="158" t="s">
        <v>167</v>
      </c>
      <c r="E343" s="265"/>
      <c r="F343" s="172">
        <f>F339*10%</f>
        <v>109.39519099332468</v>
      </c>
    </row>
    <row r="344" spans="1:6" ht="11.25">
      <c r="A344" s="162"/>
      <c r="B344" s="467"/>
      <c r="C344" s="467"/>
      <c r="D344" s="158" t="s">
        <v>160</v>
      </c>
      <c r="E344" s="265"/>
      <c r="F344" s="172">
        <f>Base!G257</f>
        <v>27.06687306964232</v>
      </c>
    </row>
    <row r="345" spans="1:6" ht="12" thickBot="1">
      <c r="A345" s="218"/>
      <c r="B345" s="472"/>
      <c r="C345" s="472"/>
      <c r="D345" s="175" t="s">
        <v>155</v>
      </c>
      <c r="E345" s="271"/>
      <c r="F345" s="226">
        <f>SUM(F343:F344)</f>
        <v>136.462064062967</v>
      </c>
    </row>
    <row r="346" spans="1:6" ht="12.75" customHeight="1" thickBot="1">
      <c r="A346" s="487" t="s">
        <v>144</v>
      </c>
      <c r="B346" s="488"/>
      <c r="C346" s="488"/>
      <c r="D346" s="489"/>
      <c r="E346" s="258"/>
      <c r="F346" s="150">
        <f>SUM(F339+F345)</f>
        <v>1230.4139739962138</v>
      </c>
    </row>
    <row r="347" spans="1:6" ht="12" thickBot="1">
      <c r="A347" s="162"/>
      <c r="B347" s="467"/>
      <c r="C347" s="469"/>
      <c r="D347" s="168" t="s">
        <v>183</v>
      </c>
      <c r="E347" s="270"/>
      <c r="F347" s="223">
        <f>Base!G262</f>
        <v>1163.3074848062167</v>
      </c>
    </row>
    <row r="348" spans="1:6" ht="11.25">
      <c r="A348" s="162" t="s">
        <v>153</v>
      </c>
      <c r="B348" s="467"/>
      <c r="C348" s="467"/>
      <c r="D348" s="159" t="s">
        <v>154</v>
      </c>
      <c r="E348" s="266"/>
      <c r="F348" s="172">
        <f>Base!G263</f>
        <v>3.797567500249078</v>
      </c>
    </row>
    <row r="349" spans="1:6" ht="11.25">
      <c r="A349" s="162"/>
      <c r="B349" s="467"/>
      <c r="C349" s="467"/>
      <c r="D349" s="167" t="s">
        <v>155</v>
      </c>
      <c r="E349" s="267"/>
      <c r="F349" s="216">
        <f>SUM(F347:F348)</f>
        <v>1167.1050523064657</v>
      </c>
    </row>
    <row r="350" spans="1:6" ht="11.25">
      <c r="A350" s="468"/>
      <c r="B350" s="467"/>
      <c r="C350" s="467"/>
      <c r="D350" s="467"/>
      <c r="E350" s="469"/>
      <c r="F350" s="470"/>
    </row>
    <row r="351" spans="1:6" ht="11.25">
      <c r="A351" s="162"/>
      <c r="B351" s="467" t="s">
        <v>98</v>
      </c>
      <c r="C351" s="467"/>
      <c r="D351" s="467" t="s">
        <v>618</v>
      </c>
      <c r="E351" s="469"/>
      <c r="F351" s="470"/>
    </row>
    <row r="352" spans="1:6" ht="11.25">
      <c r="A352" s="468"/>
      <c r="B352" s="467"/>
      <c r="C352" s="467"/>
      <c r="D352" s="467"/>
      <c r="E352" s="469"/>
      <c r="F352" s="470"/>
    </row>
    <row r="353" spans="1:6" ht="11.25">
      <c r="A353" s="162"/>
      <c r="B353" s="467"/>
      <c r="C353" s="467"/>
      <c r="D353" s="158" t="s">
        <v>167</v>
      </c>
      <c r="E353" s="265"/>
      <c r="F353" s="172">
        <f>F349*10%</f>
        <v>116.71050523064658</v>
      </c>
    </row>
    <row r="354" spans="1:6" ht="11.25">
      <c r="A354" s="162"/>
      <c r="B354" s="467"/>
      <c r="C354" s="467"/>
      <c r="D354" s="158" t="s">
        <v>160</v>
      </c>
      <c r="E354" s="265"/>
      <c r="F354" s="172">
        <f>Base!G269</f>
        <v>27.06687306964232</v>
      </c>
    </row>
    <row r="355" spans="1:6" ht="12" thickBot="1">
      <c r="A355" s="218"/>
      <c r="B355" s="472"/>
      <c r="C355" s="472"/>
      <c r="D355" s="175" t="s">
        <v>155</v>
      </c>
      <c r="E355" s="271"/>
      <c r="F355" s="228">
        <f>SUM(F353:F354)</f>
        <v>143.7773783002889</v>
      </c>
    </row>
    <row r="356" spans="1:6" ht="12.75" customHeight="1" thickBot="1">
      <c r="A356" s="487" t="s">
        <v>144</v>
      </c>
      <c r="B356" s="488"/>
      <c r="C356" s="488"/>
      <c r="D356" s="489"/>
      <c r="E356" s="258"/>
      <c r="F356" s="150">
        <f>SUM(F349+F355)</f>
        <v>1310.8824306067545</v>
      </c>
    </row>
    <row r="357" spans="1:6" ht="12" thickBot="1">
      <c r="A357" s="162"/>
      <c r="B357" s="467"/>
      <c r="C357" s="469"/>
      <c r="D357" s="168" t="s">
        <v>184</v>
      </c>
      <c r="E357" s="270"/>
      <c r="F357" s="223">
        <f>Base!G274</f>
        <v>1236.4711467569991</v>
      </c>
    </row>
    <row r="358" spans="1:6" ht="11.25">
      <c r="A358" s="162" t="s">
        <v>153</v>
      </c>
      <c r="B358" s="467"/>
      <c r="C358" s="467"/>
      <c r="D358" s="159" t="s">
        <v>154</v>
      </c>
      <c r="E358" s="266"/>
      <c r="F358" s="172">
        <f>Base!G275</f>
        <v>3.797567500249078</v>
      </c>
    </row>
    <row r="359" spans="1:6" ht="11.25">
      <c r="A359" s="162"/>
      <c r="B359" s="467"/>
      <c r="C359" s="467"/>
      <c r="D359" s="167" t="s">
        <v>155</v>
      </c>
      <c r="E359" s="267"/>
      <c r="F359" s="216">
        <f>SUM(F357:F358)</f>
        <v>1240.2687142572481</v>
      </c>
    </row>
    <row r="360" spans="1:6" ht="11.25">
      <c r="A360" s="468"/>
      <c r="B360" s="467"/>
      <c r="C360" s="467"/>
      <c r="D360" s="467"/>
      <c r="E360" s="469"/>
      <c r="F360" s="470"/>
    </row>
    <row r="361" spans="1:6" ht="11.25">
      <c r="A361" s="162"/>
      <c r="B361" s="467" t="s">
        <v>98</v>
      </c>
      <c r="C361" s="467"/>
      <c r="D361" s="467" t="s">
        <v>619</v>
      </c>
      <c r="E361" s="469"/>
      <c r="F361" s="470"/>
    </row>
    <row r="362" spans="1:6" ht="11.25">
      <c r="A362" s="468"/>
      <c r="B362" s="467"/>
      <c r="C362" s="467"/>
      <c r="D362" s="467"/>
      <c r="E362" s="469"/>
      <c r="F362" s="470"/>
    </row>
    <row r="363" spans="1:6" ht="11.25">
      <c r="A363" s="162"/>
      <c r="B363" s="467"/>
      <c r="C363" s="467"/>
      <c r="D363" s="158" t="s">
        <v>167</v>
      </c>
      <c r="E363" s="265"/>
      <c r="F363" s="172">
        <f>F359*10%</f>
        <v>124.02687142572482</v>
      </c>
    </row>
    <row r="364" spans="1:6" ht="11.25">
      <c r="A364" s="162"/>
      <c r="B364" s="467"/>
      <c r="C364" s="467"/>
      <c r="D364" s="158" t="s">
        <v>160</v>
      </c>
      <c r="E364" s="265"/>
      <c r="F364" s="172">
        <f>Base!G281</f>
        <v>27.06687306964232</v>
      </c>
    </row>
    <row r="365" spans="1:6" ht="12" thickBot="1">
      <c r="A365" s="218"/>
      <c r="B365" s="472"/>
      <c r="C365" s="472"/>
      <c r="D365" s="175" t="s">
        <v>155</v>
      </c>
      <c r="E365" s="271"/>
      <c r="F365" s="228">
        <f>SUM(F363:F364)</f>
        <v>151.09374449536713</v>
      </c>
    </row>
    <row r="366" spans="1:6" ht="12.75" customHeight="1" thickBot="1">
      <c r="A366" s="487" t="s">
        <v>144</v>
      </c>
      <c r="B366" s="488"/>
      <c r="C366" s="488"/>
      <c r="D366" s="489"/>
      <c r="E366" s="258"/>
      <c r="F366" s="150">
        <f>SUM(F359+F365)</f>
        <v>1391.3624587526153</v>
      </c>
    </row>
    <row r="367" spans="1:6" ht="12" thickBot="1">
      <c r="A367" s="214"/>
      <c r="B367" s="466"/>
      <c r="C367" s="554"/>
      <c r="D367" s="168" t="s">
        <v>185</v>
      </c>
      <c r="E367" s="270"/>
      <c r="F367" s="224">
        <f>Base!G286</f>
        <v>1309.64</v>
      </c>
    </row>
    <row r="368" spans="1:6" ht="11.25">
      <c r="A368" s="162" t="s">
        <v>153</v>
      </c>
      <c r="B368" s="467"/>
      <c r="C368" s="467"/>
      <c r="D368" s="159" t="s">
        <v>154</v>
      </c>
      <c r="E368" s="266"/>
      <c r="F368" s="172">
        <f>Base!G287</f>
        <v>3.797567500249078</v>
      </c>
    </row>
    <row r="369" spans="1:6" ht="11.25">
      <c r="A369" s="162"/>
      <c r="B369" s="467"/>
      <c r="C369" s="467"/>
      <c r="D369" s="167" t="s">
        <v>155</v>
      </c>
      <c r="E369" s="267"/>
      <c r="F369" s="216">
        <f>SUM(F367:F368)</f>
        <v>1313.437567500249</v>
      </c>
    </row>
    <row r="370" spans="1:6" ht="11.25">
      <c r="A370" s="468"/>
      <c r="B370" s="467"/>
      <c r="C370" s="467"/>
      <c r="D370" s="467"/>
      <c r="E370" s="469"/>
      <c r="F370" s="470"/>
    </row>
    <row r="371" spans="1:6" ht="11.25">
      <c r="A371" s="162"/>
      <c r="B371" s="467" t="s">
        <v>98</v>
      </c>
      <c r="C371" s="467"/>
      <c r="D371" s="467" t="s">
        <v>620</v>
      </c>
      <c r="E371" s="469"/>
      <c r="F371" s="470"/>
    </row>
    <row r="372" spans="1:6" ht="11.25">
      <c r="A372" s="468"/>
      <c r="B372" s="467"/>
      <c r="C372" s="467"/>
      <c r="D372" s="467"/>
      <c r="E372" s="469"/>
      <c r="F372" s="470"/>
    </row>
    <row r="373" spans="1:6" ht="11.25">
      <c r="A373" s="162"/>
      <c r="B373" s="467"/>
      <c r="C373" s="467"/>
      <c r="D373" s="158" t="s">
        <v>167</v>
      </c>
      <c r="E373" s="265"/>
      <c r="F373" s="172">
        <f>F369*10%</f>
        <v>131.3437567500249</v>
      </c>
    </row>
    <row r="374" spans="1:6" ht="11.25">
      <c r="A374" s="162"/>
      <c r="B374" s="467"/>
      <c r="C374" s="467"/>
      <c r="D374" s="158" t="s">
        <v>160</v>
      </c>
      <c r="E374" s="265"/>
      <c r="F374" s="172">
        <f>Base!G293</f>
        <v>27.06687306964232</v>
      </c>
    </row>
    <row r="375" spans="1:6" ht="12" thickBot="1">
      <c r="A375" s="218"/>
      <c r="B375" s="472"/>
      <c r="C375" s="472"/>
      <c r="D375" s="175" t="s">
        <v>155</v>
      </c>
      <c r="E375" s="271"/>
      <c r="F375" s="226">
        <f>SUM(F373:F374)</f>
        <v>158.41062981966724</v>
      </c>
    </row>
    <row r="376" spans="1:6" ht="12.75" customHeight="1" thickBot="1">
      <c r="A376" s="487" t="s">
        <v>144</v>
      </c>
      <c r="B376" s="488"/>
      <c r="C376" s="488"/>
      <c r="D376" s="489"/>
      <c r="E376" s="258"/>
      <c r="F376" s="150">
        <f>SUM(F369+F375)</f>
        <v>1471.8481973199164</v>
      </c>
    </row>
    <row r="377" spans="1:6" ht="12" thickBot="1">
      <c r="A377" s="220"/>
      <c r="B377" s="604"/>
      <c r="C377" s="605"/>
      <c r="D377" s="168" t="s">
        <v>186</v>
      </c>
      <c r="E377" s="272"/>
      <c r="F377" s="253">
        <f>Base!G298</f>
        <v>1382.7984706585632</v>
      </c>
    </row>
    <row r="378" spans="1:6" ht="11.25">
      <c r="A378" s="162" t="s">
        <v>153</v>
      </c>
      <c r="B378" s="467"/>
      <c r="C378" s="467"/>
      <c r="D378" s="159" t="s">
        <v>154</v>
      </c>
      <c r="E378" s="266"/>
      <c r="F378" s="172">
        <f>Base!G299</f>
        <v>3.797567500249078</v>
      </c>
    </row>
    <row r="379" spans="1:6" ht="11.25">
      <c r="A379" s="162"/>
      <c r="B379" s="467"/>
      <c r="C379" s="467"/>
      <c r="D379" s="167" t="s">
        <v>155</v>
      </c>
      <c r="E379" s="267"/>
      <c r="F379" s="216">
        <f>SUM(F377:F378)</f>
        <v>1386.5960381588122</v>
      </c>
    </row>
    <row r="380" spans="1:6" ht="11.25">
      <c r="A380" s="468"/>
      <c r="B380" s="467"/>
      <c r="C380" s="467"/>
      <c r="D380" s="467"/>
      <c r="E380" s="469"/>
      <c r="F380" s="470"/>
    </row>
    <row r="381" spans="1:6" ht="11.25">
      <c r="A381" s="162"/>
      <c r="B381" s="467" t="s">
        <v>98</v>
      </c>
      <c r="C381" s="467"/>
      <c r="D381" s="467" t="s">
        <v>621</v>
      </c>
      <c r="E381" s="469"/>
      <c r="F381" s="470"/>
    </row>
    <row r="382" spans="1:6" ht="11.25">
      <c r="A382" s="468"/>
      <c r="B382" s="467"/>
      <c r="C382" s="467"/>
      <c r="D382" s="467"/>
      <c r="E382" s="469"/>
      <c r="F382" s="470"/>
    </row>
    <row r="383" spans="1:6" ht="11.25">
      <c r="A383" s="162"/>
      <c r="B383" s="467"/>
      <c r="C383" s="467"/>
      <c r="D383" s="158" t="s">
        <v>167</v>
      </c>
      <c r="E383" s="265"/>
      <c r="F383" s="172">
        <f>F379*10%</f>
        <v>138.65960381588124</v>
      </c>
    </row>
    <row r="384" spans="1:6" ht="11.25">
      <c r="A384" s="162"/>
      <c r="B384" s="467"/>
      <c r="C384" s="467"/>
      <c r="D384" s="158" t="s">
        <v>160</v>
      </c>
      <c r="E384" s="265"/>
      <c r="F384" s="172">
        <f>Base!G305</f>
        <v>27.06687306964232</v>
      </c>
    </row>
    <row r="385" spans="1:6" ht="12" thickBot="1">
      <c r="A385" s="218"/>
      <c r="B385" s="472"/>
      <c r="C385" s="472"/>
      <c r="D385" s="175" t="s">
        <v>155</v>
      </c>
      <c r="E385" s="271"/>
      <c r="F385" s="228">
        <f>SUM(F383:F384)</f>
        <v>165.72647688552357</v>
      </c>
    </row>
    <row r="386" spans="1:6" ht="12.75" customHeight="1" thickBot="1">
      <c r="A386" s="487" t="s">
        <v>144</v>
      </c>
      <c r="B386" s="488"/>
      <c r="C386" s="488"/>
      <c r="D386" s="489"/>
      <c r="E386" s="258"/>
      <c r="F386" s="150">
        <f>SUM(F379+F385)</f>
        <v>1552.322515044336</v>
      </c>
    </row>
    <row r="387" spans="1:6" ht="12" thickBot="1">
      <c r="A387" s="162"/>
      <c r="B387" s="467"/>
      <c r="C387" s="469"/>
      <c r="D387" s="168" t="s">
        <v>187</v>
      </c>
      <c r="E387" s="270"/>
      <c r="F387" s="223">
        <f>Base!G310</f>
        <v>1455.97</v>
      </c>
    </row>
    <row r="388" spans="1:6" ht="11.25">
      <c r="A388" s="162" t="s">
        <v>153</v>
      </c>
      <c r="B388" s="467"/>
      <c r="C388" s="467"/>
      <c r="D388" s="159" t="s">
        <v>154</v>
      </c>
      <c r="E388" s="266"/>
      <c r="F388" s="172">
        <f>Base!G311</f>
        <v>3.797567500249078</v>
      </c>
    </row>
    <row r="389" spans="1:6" ht="11.25">
      <c r="A389" s="162"/>
      <c r="B389" s="467"/>
      <c r="C389" s="467"/>
      <c r="D389" s="167" t="s">
        <v>155</v>
      </c>
      <c r="E389" s="267"/>
      <c r="F389" s="216">
        <f>SUM(F387:F388)</f>
        <v>1459.767567500249</v>
      </c>
    </row>
    <row r="390" spans="1:6" ht="11.25">
      <c r="A390" s="468"/>
      <c r="B390" s="467"/>
      <c r="C390" s="467"/>
      <c r="D390" s="467"/>
      <c r="E390" s="469"/>
      <c r="F390" s="470"/>
    </row>
    <row r="391" spans="1:6" ht="11.25">
      <c r="A391" s="162"/>
      <c r="B391" s="467" t="s">
        <v>98</v>
      </c>
      <c r="C391" s="467"/>
      <c r="D391" s="467" t="s">
        <v>622</v>
      </c>
      <c r="E391" s="469"/>
      <c r="F391" s="470"/>
    </row>
    <row r="392" spans="1:6" ht="11.25">
      <c r="A392" s="468"/>
      <c r="B392" s="467"/>
      <c r="C392" s="467"/>
      <c r="D392" s="467"/>
      <c r="E392" s="469"/>
      <c r="F392" s="470"/>
    </row>
    <row r="393" spans="1:6" ht="11.25">
      <c r="A393" s="162"/>
      <c r="B393" s="467"/>
      <c r="C393" s="467"/>
      <c r="D393" s="158" t="s">
        <v>167</v>
      </c>
      <c r="E393" s="265"/>
      <c r="F393" s="172">
        <f>F389*10%</f>
        <v>145.97675675002492</v>
      </c>
    </row>
    <row r="394" spans="1:6" ht="11.25">
      <c r="A394" s="162"/>
      <c r="B394" s="467"/>
      <c r="C394" s="467"/>
      <c r="D394" s="158" t="s">
        <v>160</v>
      </c>
      <c r="E394" s="265"/>
      <c r="F394" s="172">
        <f>Base!G317</f>
        <v>27.06687306964232</v>
      </c>
    </row>
    <row r="395" spans="1:6" ht="12" thickBot="1">
      <c r="A395" s="218"/>
      <c r="B395" s="472"/>
      <c r="C395" s="472"/>
      <c r="D395" s="175" t="s">
        <v>155</v>
      </c>
      <c r="E395" s="271"/>
      <c r="F395" s="228">
        <f>SUM(F393:F394)</f>
        <v>173.04362981966725</v>
      </c>
    </row>
    <row r="396" spans="1:6" ht="12.75" customHeight="1" thickBot="1">
      <c r="A396" s="487" t="s">
        <v>144</v>
      </c>
      <c r="B396" s="488"/>
      <c r="C396" s="488"/>
      <c r="D396" s="489"/>
      <c r="E396" s="258"/>
      <c r="F396" s="150">
        <f>SUM(F389+F395)</f>
        <v>1632.8111973199163</v>
      </c>
    </row>
    <row r="397" spans="1:6" ht="12" thickBot="1">
      <c r="A397" s="162"/>
      <c r="B397" s="467"/>
      <c r="C397" s="469"/>
      <c r="D397" s="168" t="s">
        <v>188</v>
      </c>
      <c r="E397" s="270"/>
      <c r="F397" s="223">
        <f>Base!G322</f>
        <v>1529.1257945601274</v>
      </c>
    </row>
    <row r="398" spans="1:6" ht="11.25">
      <c r="A398" s="162" t="s">
        <v>153</v>
      </c>
      <c r="B398" s="467"/>
      <c r="C398" s="467"/>
      <c r="D398" s="159" t="s">
        <v>154</v>
      </c>
      <c r="E398" s="266"/>
      <c r="F398" s="172">
        <f>Base!G323</f>
        <v>3.797567500249078</v>
      </c>
    </row>
    <row r="399" spans="1:6" ht="11.25">
      <c r="A399" s="162"/>
      <c r="B399" s="467"/>
      <c r="C399" s="467"/>
      <c r="D399" s="167" t="s">
        <v>144</v>
      </c>
      <c r="E399" s="267"/>
      <c r="F399" s="216">
        <f>SUM(F397:F398)</f>
        <v>1532.9233620603763</v>
      </c>
    </row>
    <row r="400" spans="1:6" ht="11.25">
      <c r="A400" s="468"/>
      <c r="B400" s="467"/>
      <c r="C400" s="467"/>
      <c r="D400" s="467"/>
      <c r="E400" s="469"/>
      <c r="F400" s="470"/>
    </row>
    <row r="401" spans="1:6" ht="11.25">
      <c r="A401" s="162"/>
      <c r="B401" s="467" t="s">
        <v>98</v>
      </c>
      <c r="C401" s="467"/>
      <c r="D401" s="467" t="s">
        <v>623</v>
      </c>
      <c r="E401" s="469"/>
      <c r="F401" s="470"/>
    </row>
    <row r="402" spans="1:6" ht="11.25">
      <c r="A402" s="473"/>
      <c r="B402" s="471"/>
      <c r="C402" s="471"/>
      <c r="D402" s="471"/>
      <c r="E402" s="474"/>
      <c r="F402" s="475"/>
    </row>
    <row r="403" spans="1:6" ht="11.25">
      <c r="A403" s="162"/>
      <c r="B403" s="467"/>
      <c r="C403" s="467"/>
      <c r="D403" s="158" t="s">
        <v>167</v>
      </c>
      <c r="E403" s="265"/>
      <c r="F403" s="172">
        <f>F399*10%</f>
        <v>153.29233620603765</v>
      </c>
    </row>
    <row r="404" spans="1:6" ht="11.25">
      <c r="A404" s="162"/>
      <c r="B404" s="467"/>
      <c r="C404" s="467"/>
      <c r="D404" s="158" t="s">
        <v>160</v>
      </c>
      <c r="E404" s="265"/>
      <c r="F404" s="172">
        <f>Base!G329</f>
        <v>27.06687306964232</v>
      </c>
    </row>
    <row r="405" spans="1:6" ht="12" thickBot="1">
      <c r="A405" s="218"/>
      <c r="B405" s="472"/>
      <c r="C405" s="472"/>
      <c r="D405" s="175" t="s">
        <v>155</v>
      </c>
      <c r="E405" s="271"/>
      <c r="F405" s="228">
        <f>SUM(F403:F404)</f>
        <v>180.35920927567997</v>
      </c>
    </row>
    <row r="406" spans="1:6" ht="12.75" customHeight="1" thickBot="1">
      <c r="A406" s="487" t="s">
        <v>144</v>
      </c>
      <c r="B406" s="488"/>
      <c r="C406" s="488"/>
      <c r="D406" s="489"/>
      <c r="E406" s="258"/>
      <c r="F406" s="150">
        <f>SUM(F399+F405)</f>
        <v>1713.2825713360562</v>
      </c>
    </row>
    <row r="407" spans="1:6" ht="12" thickBot="1">
      <c r="A407" s="162"/>
      <c r="B407" s="467"/>
      <c r="C407" s="469"/>
      <c r="D407" s="168" t="s">
        <v>189</v>
      </c>
      <c r="E407" s="270"/>
      <c r="F407" s="223">
        <f>Base!G334</f>
        <v>1602.2894565109098</v>
      </c>
    </row>
    <row r="408" spans="1:6" ht="11.25">
      <c r="A408" s="162" t="s">
        <v>153</v>
      </c>
      <c r="B408" s="467"/>
      <c r="C408" s="467"/>
      <c r="D408" s="159" t="s">
        <v>154</v>
      </c>
      <c r="E408" s="266"/>
      <c r="F408" s="172">
        <f>Base!G335</f>
        <v>3.797567500249078</v>
      </c>
    </row>
    <row r="409" spans="1:6" ht="11.25">
      <c r="A409" s="162"/>
      <c r="B409" s="467"/>
      <c r="C409" s="467"/>
      <c r="D409" s="167" t="s">
        <v>144</v>
      </c>
      <c r="E409" s="267"/>
      <c r="F409" s="216">
        <f>SUM(F407:F408)</f>
        <v>1606.0870240111587</v>
      </c>
    </row>
    <row r="410" spans="1:6" ht="11.25">
      <c r="A410" s="468"/>
      <c r="B410" s="467"/>
      <c r="C410" s="467"/>
      <c r="D410" s="467"/>
      <c r="E410" s="469"/>
      <c r="F410" s="470"/>
    </row>
    <row r="411" spans="1:6" ht="11.25">
      <c r="A411" s="162"/>
      <c r="B411" s="467" t="s">
        <v>98</v>
      </c>
      <c r="C411" s="467"/>
      <c r="D411" s="467" t="s">
        <v>624</v>
      </c>
      <c r="E411" s="469"/>
      <c r="F411" s="470"/>
    </row>
    <row r="412" spans="1:6" ht="11.25">
      <c r="A412" s="468"/>
      <c r="B412" s="467"/>
      <c r="C412" s="467"/>
      <c r="D412" s="467"/>
      <c r="E412" s="469"/>
      <c r="F412" s="470"/>
    </row>
    <row r="413" spans="1:6" ht="11.25">
      <c r="A413" s="162"/>
      <c r="B413" s="467"/>
      <c r="C413" s="467"/>
      <c r="D413" s="158" t="s">
        <v>167</v>
      </c>
      <c r="E413" s="265"/>
      <c r="F413" s="172">
        <f>F409*10%</f>
        <v>160.6087024011159</v>
      </c>
    </row>
    <row r="414" spans="1:6" ht="11.25">
      <c r="A414" s="162"/>
      <c r="B414" s="467"/>
      <c r="C414" s="467"/>
      <c r="D414" s="158" t="s">
        <v>160</v>
      </c>
      <c r="E414" s="265"/>
      <c r="F414" s="172">
        <f>Base!G341</f>
        <v>27.06687306964232</v>
      </c>
    </row>
    <row r="415" spans="1:6" ht="12" thickBot="1">
      <c r="A415" s="218"/>
      <c r="B415" s="472"/>
      <c r="C415" s="472"/>
      <c r="D415" s="175" t="s">
        <v>155</v>
      </c>
      <c r="E415" s="271"/>
      <c r="F415" s="226">
        <f>SUM(F413:F414)</f>
        <v>187.67557547075822</v>
      </c>
    </row>
    <row r="416" spans="1:6" ht="12.75" customHeight="1" thickBot="1">
      <c r="A416" s="487" t="s">
        <v>144</v>
      </c>
      <c r="B416" s="488"/>
      <c r="C416" s="488"/>
      <c r="D416" s="489"/>
      <c r="E416" s="258"/>
      <c r="F416" s="150">
        <f>SUM(F409+F415)</f>
        <v>1793.762599481917</v>
      </c>
    </row>
    <row r="417" spans="1:6" ht="12" thickBot="1">
      <c r="A417" s="162"/>
      <c r="B417" s="467"/>
      <c r="C417" s="469"/>
      <c r="D417" s="168" t="s">
        <v>190</v>
      </c>
      <c r="E417" s="270"/>
      <c r="F417" s="223">
        <f>Base!G346</f>
        <v>1675.4636380392546</v>
      </c>
    </row>
    <row r="418" spans="1:6" ht="11.25">
      <c r="A418" s="162" t="s">
        <v>153</v>
      </c>
      <c r="B418" s="467"/>
      <c r="C418" s="467"/>
      <c r="D418" s="159" t="s">
        <v>154</v>
      </c>
      <c r="E418" s="266"/>
      <c r="F418" s="172">
        <f>Base!G347</f>
        <v>3.797567500249078</v>
      </c>
    </row>
    <row r="419" spans="1:6" ht="11.25">
      <c r="A419" s="162"/>
      <c r="B419" s="467"/>
      <c r="C419" s="467"/>
      <c r="D419" s="167" t="s">
        <v>144</v>
      </c>
      <c r="E419" s="267"/>
      <c r="F419" s="216">
        <f>SUM(F417:F418)</f>
        <v>1679.2612055395036</v>
      </c>
    </row>
    <row r="420" spans="1:6" ht="11.25">
      <c r="A420" s="468"/>
      <c r="B420" s="467"/>
      <c r="C420" s="467"/>
      <c r="D420" s="467"/>
      <c r="E420" s="469"/>
      <c r="F420" s="470"/>
    </row>
    <row r="421" spans="1:6" ht="11.25">
      <c r="A421" s="162"/>
      <c r="B421" s="467" t="s">
        <v>98</v>
      </c>
      <c r="C421" s="467"/>
      <c r="D421" s="467" t="s">
        <v>11</v>
      </c>
      <c r="E421" s="469"/>
      <c r="F421" s="470"/>
    </row>
    <row r="422" spans="1:6" ht="11.25">
      <c r="A422" s="468"/>
      <c r="B422" s="467"/>
      <c r="C422" s="467"/>
      <c r="D422" s="467"/>
      <c r="E422" s="469"/>
      <c r="F422" s="470"/>
    </row>
    <row r="423" spans="1:6" ht="11.25">
      <c r="A423" s="162"/>
      <c r="B423" s="467"/>
      <c r="C423" s="467"/>
      <c r="D423" s="158" t="s">
        <v>167</v>
      </c>
      <c r="E423" s="265"/>
      <c r="F423" s="172">
        <f>F419*10%</f>
        <v>167.92612055395037</v>
      </c>
    </row>
    <row r="424" spans="1:6" ht="11.25">
      <c r="A424" s="162"/>
      <c r="B424" s="467"/>
      <c r="C424" s="467"/>
      <c r="D424" s="158" t="s">
        <v>160</v>
      </c>
      <c r="E424" s="265"/>
      <c r="F424" s="172">
        <f>Base!G353</f>
        <v>27.06687306964232</v>
      </c>
    </row>
    <row r="425" spans="1:6" ht="12" thickBot="1">
      <c r="A425" s="218"/>
      <c r="B425" s="472"/>
      <c r="C425" s="472"/>
      <c r="D425" s="175" t="s">
        <v>155</v>
      </c>
      <c r="E425" s="271"/>
      <c r="F425" s="226">
        <f>SUM(F423:F424)</f>
        <v>194.9929936235927</v>
      </c>
    </row>
    <row r="426" spans="1:6" ht="13.5" customHeight="1" thickBot="1">
      <c r="A426" s="487" t="s">
        <v>144</v>
      </c>
      <c r="B426" s="488"/>
      <c r="C426" s="488"/>
      <c r="D426" s="489"/>
      <c r="E426" s="258"/>
      <c r="F426" s="150">
        <f>SUM(F419+F425)</f>
        <v>1874.2541991630962</v>
      </c>
    </row>
    <row r="427" spans="1:6" ht="12" thickBot="1">
      <c r="A427" s="214"/>
      <c r="B427" s="466"/>
      <c r="C427" s="554"/>
      <c r="D427" s="168" t="s">
        <v>191</v>
      </c>
      <c r="E427" s="270"/>
      <c r="F427" s="224">
        <f>Base!G358</f>
        <v>1748.6167804124736</v>
      </c>
    </row>
    <row r="428" spans="1:6" ht="11.25">
      <c r="A428" s="162" t="s">
        <v>153</v>
      </c>
      <c r="B428" s="467"/>
      <c r="C428" s="467"/>
      <c r="D428" s="159" t="s">
        <v>154</v>
      </c>
      <c r="E428" s="266"/>
      <c r="F428" s="172">
        <f>Base!G359</f>
        <v>3.797567500249078</v>
      </c>
    </row>
    <row r="429" spans="1:6" ht="11.25">
      <c r="A429" s="162"/>
      <c r="B429" s="467"/>
      <c r="C429" s="467"/>
      <c r="D429" s="167" t="s">
        <v>155</v>
      </c>
      <c r="E429" s="267"/>
      <c r="F429" s="216">
        <f>SUM(F427:F428)</f>
        <v>1752.4143479127226</v>
      </c>
    </row>
    <row r="430" spans="1:6" ht="11.25">
      <c r="A430" s="468"/>
      <c r="B430" s="467"/>
      <c r="C430" s="467"/>
      <c r="D430" s="467"/>
      <c r="E430" s="469"/>
      <c r="F430" s="470"/>
    </row>
    <row r="431" spans="1:6" ht="11.25">
      <c r="A431" s="162"/>
      <c r="B431" s="467" t="s">
        <v>98</v>
      </c>
      <c r="C431" s="467"/>
      <c r="D431" s="467" t="s">
        <v>625</v>
      </c>
      <c r="E431" s="469"/>
      <c r="F431" s="470"/>
    </row>
    <row r="432" spans="1:6" ht="11.25">
      <c r="A432" s="468"/>
      <c r="B432" s="467"/>
      <c r="C432" s="467"/>
      <c r="D432" s="467"/>
      <c r="E432" s="469"/>
      <c r="F432" s="470"/>
    </row>
    <row r="433" spans="1:6" ht="11.25">
      <c r="A433" s="162"/>
      <c r="B433" s="467"/>
      <c r="C433" s="467"/>
      <c r="D433" s="158" t="s">
        <v>167</v>
      </c>
      <c r="E433" s="265"/>
      <c r="F433" s="172">
        <f>F429*10%</f>
        <v>175.24143479127227</v>
      </c>
    </row>
    <row r="434" spans="1:6" ht="11.25">
      <c r="A434" s="162"/>
      <c r="B434" s="467"/>
      <c r="C434" s="467"/>
      <c r="D434" s="158" t="s">
        <v>160</v>
      </c>
      <c r="E434" s="265"/>
      <c r="F434" s="172">
        <f>Base!G365</f>
        <v>27.06687306964232</v>
      </c>
    </row>
    <row r="435" spans="1:6" ht="12" thickBot="1">
      <c r="A435" s="218"/>
      <c r="B435" s="472"/>
      <c r="C435" s="472"/>
      <c r="D435" s="175" t="s">
        <v>155</v>
      </c>
      <c r="E435" s="271"/>
      <c r="F435" s="228">
        <f>SUM(F433:F434)</f>
        <v>202.3083078609146</v>
      </c>
    </row>
    <row r="436" spans="1:6" ht="12.75" customHeight="1" thickBot="1">
      <c r="A436" s="487" t="s">
        <v>144</v>
      </c>
      <c r="B436" s="488"/>
      <c r="C436" s="488"/>
      <c r="D436" s="489"/>
      <c r="E436" s="258"/>
      <c r="F436" s="150">
        <f>SUM(F429+F435)</f>
        <v>1954.7226557736371</v>
      </c>
    </row>
    <row r="437" spans="1:6" ht="12" thickBot="1">
      <c r="A437" s="162"/>
      <c r="B437" s="467"/>
      <c r="C437" s="469"/>
      <c r="D437" s="168" t="s">
        <v>192</v>
      </c>
      <c r="E437" s="270"/>
      <c r="F437" s="223">
        <f>Base!G370</f>
        <v>1821.7909619408188</v>
      </c>
    </row>
    <row r="438" spans="1:6" ht="11.25">
      <c r="A438" s="162" t="s">
        <v>153</v>
      </c>
      <c r="B438" s="467"/>
      <c r="C438" s="467"/>
      <c r="D438" s="159" t="s">
        <v>154</v>
      </c>
      <c r="E438" s="266"/>
      <c r="F438" s="172">
        <f>Base!G371</f>
        <v>3.797567500249078</v>
      </c>
    </row>
    <row r="439" spans="1:6" ht="11.25">
      <c r="A439" s="162"/>
      <c r="B439" s="467"/>
      <c r="C439" s="467"/>
      <c r="D439" s="167" t="s">
        <v>155</v>
      </c>
      <c r="E439" s="267"/>
      <c r="F439" s="216">
        <f>SUM(F437:F438)</f>
        <v>1825.5885294410677</v>
      </c>
    </row>
    <row r="440" spans="1:6" ht="11.25">
      <c r="A440" s="468"/>
      <c r="B440" s="467"/>
      <c r="C440" s="467"/>
      <c r="D440" s="467"/>
      <c r="E440" s="469"/>
      <c r="F440" s="470"/>
    </row>
    <row r="441" spans="1:6" ht="11.25">
      <c r="A441" s="162"/>
      <c r="B441" s="467" t="s">
        <v>98</v>
      </c>
      <c r="C441" s="467"/>
      <c r="D441" s="467" t="s">
        <v>88</v>
      </c>
      <c r="E441" s="469"/>
      <c r="F441" s="470"/>
    </row>
    <row r="442" spans="1:6" ht="11.25">
      <c r="A442" s="468"/>
      <c r="B442" s="467"/>
      <c r="C442" s="467"/>
      <c r="D442" s="467"/>
      <c r="E442" s="469"/>
      <c r="F442" s="470"/>
    </row>
    <row r="443" spans="1:6" ht="11.25">
      <c r="A443" s="162"/>
      <c r="B443" s="467"/>
      <c r="C443" s="467"/>
      <c r="D443" s="158" t="s">
        <v>167</v>
      </c>
      <c r="E443" s="265"/>
      <c r="F443" s="172">
        <f>F439*10%</f>
        <v>182.55885294410677</v>
      </c>
    </row>
    <row r="444" spans="1:6" ht="11.25">
      <c r="A444" s="162"/>
      <c r="B444" s="467"/>
      <c r="C444" s="467"/>
      <c r="D444" s="158" t="s">
        <v>160</v>
      </c>
      <c r="E444" s="265"/>
      <c r="F444" s="172">
        <f>Base!G377</f>
        <v>27.06687306964232</v>
      </c>
    </row>
    <row r="445" spans="1:6" ht="12" thickBot="1">
      <c r="A445" s="218"/>
      <c r="B445" s="472"/>
      <c r="C445" s="472"/>
      <c r="D445" s="175" t="s">
        <v>155</v>
      </c>
      <c r="E445" s="271"/>
      <c r="F445" s="226">
        <f>SUM(F443:F444)</f>
        <v>209.6257260137491</v>
      </c>
    </row>
    <row r="446" spans="1:6" ht="12.75" customHeight="1" thickBot="1">
      <c r="A446" s="487" t="s">
        <v>144</v>
      </c>
      <c r="B446" s="488"/>
      <c r="C446" s="488"/>
      <c r="D446" s="489"/>
      <c r="E446" s="258"/>
      <c r="F446" s="150">
        <f>SUM(F439+F445)</f>
        <v>2035.2142554548168</v>
      </c>
    </row>
    <row r="447" spans="1:6" ht="12" thickBot="1">
      <c r="A447" s="162"/>
      <c r="B447" s="467"/>
      <c r="C447" s="469"/>
      <c r="D447" s="168" t="s">
        <v>193</v>
      </c>
      <c r="E447" s="270"/>
      <c r="F447" s="223">
        <f>Base!G382</f>
        <v>1894.9546238916007</v>
      </c>
    </row>
    <row r="448" spans="1:6" ht="11.25">
      <c r="A448" s="162" t="s">
        <v>153</v>
      </c>
      <c r="B448" s="467"/>
      <c r="C448" s="467"/>
      <c r="D448" s="159" t="s">
        <v>154</v>
      </c>
      <c r="E448" s="266"/>
      <c r="F448" s="172">
        <f>Base!G383</f>
        <v>3.797567500249078</v>
      </c>
    </row>
    <row r="449" spans="1:6" ht="11.25">
      <c r="A449" s="162"/>
      <c r="B449" s="467"/>
      <c r="C449" s="467"/>
      <c r="D449" s="167" t="s">
        <v>155</v>
      </c>
      <c r="E449" s="267"/>
      <c r="F449" s="216">
        <f>SUM(F447:F448)</f>
        <v>1898.7521913918497</v>
      </c>
    </row>
    <row r="450" spans="1:6" ht="11.25">
      <c r="A450" s="468"/>
      <c r="B450" s="467"/>
      <c r="C450" s="467"/>
      <c r="D450" s="467"/>
      <c r="E450" s="469"/>
      <c r="F450" s="470"/>
    </row>
    <row r="451" spans="1:6" ht="11.25">
      <c r="A451" s="162"/>
      <c r="B451" s="467" t="s">
        <v>98</v>
      </c>
      <c r="C451" s="467"/>
      <c r="D451" s="467" t="s">
        <v>89</v>
      </c>
      <c r="E451" s="469"/>
      <c r="F451" s="470"/>
    </row>
    <row r="452" spans="1:6" ht="11.25">
      <c r="A452" s="468"/>
      <c r="B452" s="467"/>
      <c r="C452" s="467"/>
      <c r="D452" s="467"/>
      <c r="E452" s="469"/>
      <c r="F452" s="470"/>
    </row>
    <row r="453" spans="1:6" ht="11.25">
      <c r="A453" s="162"/>
      <c r="B453" s="467"/>
      <c r="C453" s="467"/>
      <c r="D453" s="158" t="s">
        <v>167</v>
      </c>
      <c r="E453" s="265"/>
      <c r="F453" s="172">
        <f>F449*10%</f>
        <v>189.875219139185</v>
      </c>
    </row>
    <row r="454" spans="1:6" ht="11.25">
      <c r="A454" s="162"/>
      <c r="B454" s="467"/>
      <c r="C454" s="467"/>
      <c r="D454" s="158" t="s">
        <v>160</v>
      </c>
      <c r="E454" s="265"/>
      <c r="F454" s="172">
        <f>Base!G389</f>
        <v>27.06687306964232</v>
      </c>
    </row>
    <row r="455" spans="1:7" ht="12" thickBot="1">
      <c r="A455" s="218"/>
      <c r="B455" s="472"/>
      <c r="C455" s="472"/>
      <c r="D455" s="175" t="s">
        <v>155</v>
      </c>
      <c r="E455" s="271"/>
      <c r="F455" s="228">
        <f>SUM(F453:F454)</f>
        <v>216.94209220882732</v>
      </c>
      <c r="G455" s="151"/>
    </row>
    <row r="456" spans="1:7" ht="12.75" customHeight="1" thickBot="1">
      <c r="A456" s="487" t="s">
        <v>144</v>
      </c>
      <c r="B456" s="488"/>
      <c r="C456" s="488"/>
      <c r="D456" s="489"/>
      <c r="E456" s="258"/>
      <c r="F456" s="150">
        <f>SUM(F449+F455)</f>
        <v>2115.694283600677</v>
      </c>
      <c r="G456" s="152"/>
    </row>
    <row r="457" spans="1:6" ht="12" thickBot="1">
      <c r="A457" s="162"/>
      <c r="B457" s="467"/>
      <c r="C457" s="469"/>
      <c r="D457" s="168" t="s">
        <v>194</v>
      </c>
      <c r="E457" s="270"/>
      <c r="F457" s="223">
        <f>Base!G394</f>
        <v>2004.7</v>
      </c>
    </row>
    <row r="458" spans="1:6" ht="11.25">
      <c r="A458" s="162" t="s">
        <v>153</v>
      </c>
      <c r="B458" s="467"/>
      <c r="C458" s="467"/>
      <c r="D458" s="159" t="s">
        <v>154</v>
      </c>
      <c r="E458" s="266"/>
      <c r="F458" s="172">
        <f>Base!G395</f>
        <v>3.797567500249078</v>
      </c>
    </row>
    <row r="459" spans="1:6" ht="11.25">
      <c r="A459" s="162"/>
      <c r="B459" s="467"/>
      <c r="C459" s="467"/>
      <c r="D459" s="167" t="s">
        <v>155</v>
      </c>
      <c r="E459" s="267"/>
      <c r="F459" s="216">
        <f>SUM(F457:F458)</f>
        <v>2008.497567500249</v>
      </c>
    </row>
    <row r="460" spans="1:6" ht="11.25">
      <c r="A460" s="468"/>
      <c r="B460" s="467"/>
      <c r="C460" s="467"/>
      <c r="D460" s="467"/>
      <c r="E460" s="469"/>
      <c r="F460" s="470"/>
    </row>
    <row r="461" spans="1:6" ht="11.25">
      <c r="A461" s="162"/>
      <c r="B461" s="467" t="s">
        <v>98</v>
      </c>
      <c r="C461" s="467"/>
      <c r="D461" s="467" t="s">
        <v>626</v>
      </c>
      <c r="E461" s="469"/>
      <c r="F461" s="470"/>
    </row>
    <row r="462" spans="1:6" ht="11.25">
      <c r="A462" s="468"/>
      <c r="B462" s="467"/>
      <c r="C462" s="467"/>
      <c r="D462" s="467"/>
      <c r="E462" s="469"/>
      <c r="F462" s="470"/>
    </row>
    <row r="463" spans="1:6" ht="11.25">
      <c r="A463" s="162"/>
      <c r="B463" s="467"/>
      <c r="C463" s="467"/>
      <c r="D463" s="158" t="s">
        <v>167</v>
      </c>
      <c r="E463" s="265"/>
      <c r="F463" s="172">
        <f>F459*10%/10</f>
        <v>20.08497567500249</v>
      </c>
    </row>
    <row r="464" spans="1:6" ht="11.25">
      <c r="A464" s="162"/>
      <c r="B464" s="467"/>
      <c r="C464" s="467"/>
      <c r="D464" s="158" t="s">
        <v>160</v>
      </c>
      <c r="E464" s="265"/>
      <c r="F464" s="172">
        <f>Base!G401</f>
        <v>27.06687306964232</v>
      </c>
    </row>
    <row r="465" spans="1:6" ht="12" thickBot="1">
      <c r="A465" s="218"/>
      <c r="B465" s="472"/>
      <c r="C465" s="472"/>
      <c r="D465" s="175" t="s">
        <v>155</v>
      </c>
      <c r="E465" s="271"/>
      <c r="F465" s="228">
        <f>SUM(F463:F464)</f>
        <v>47.15184874464481</v>
      </c>
    </row>
    <row r="466" spans="1:6" ht="12.75" customHeight="1" thickBot="1">
      <c r="A466" s="487" t="s">
        <v>144</v>
      </c>
      <c r="B466" s="488"/>
      <c r="C466" s="488"/>
      <c r="D466" s="489"/>
      <c r="E466" s="258"/>
      <c r="F466" s="150">
        <f>SUM(F459+F465)</f>
        <v>2055.649416244894</v>
      </c>
    </row>
    <row r="467" spans="1:6" ht="12" thickBot="1">
      <c r="A467" s="162"/>
      <c r="B467" s="467"/>
      <c r="C467" s="469"/>
      <c r="D467" s="184" t="s">
        <v>195</v>
      </c>
      <c r="E467" s="273"/>
      <c r="F467" s="223">
        <f>Base!G406</f>
        <v>2151.03270050812</v>
      </c>
    </row>
    <row r="468" spans="1:6" ht="11.25">
      <c r="A468" s="162" t="s">
        <v>153</v>
      </c>
      <c r="B468" s="467"/>
      <c r="C468" s="467"/>
      <c r="D468" s="159" t="s">
        <v>154</v>
      </c>
      <c r="E468" s="266"/>
      <c r="F468" s="172">
        <f>Base!G407</f>
        <v>3.797567500249078</v>
      </c>
    </row>
    <row r="469" spans="1:6" ht="11.25">
      <c r="A469" s="162"/>
      <c r="B469" s="467"/>
      <c r="C469" s="467"/>
      <c r="D469" s="167" t="s">
        <v>155</v>
      </c>
      <c r="E469" s="267"/>
      <c r="F469" s="216">
        <f>SUM(F467:F468)</f>
        <v>2154.830268008369</v>
      </c>
    </row>
    <row r="470" spans="1:6" ht="11.25">
      <c r="A470" s="468"/>
      <c r="B470" s="467"/>
      <c r="C470" s="467"/>
      <c r="D470" s="467"/>
      <c r="E470" s="469"/>
      <c r="F470" s="470"/>
    </row>
    <row r="471" spans="1:6" ht="11.25">
      <c r="A471" s="162"/>
      <c r="B471" s="467" t="s">
        <v>98</v>
      </c>
      <c r="C471" s="467"/>
      <c r="D471" s="467" t="s">
        <v>627</v>
      </c>
      <c r="E471" s="469"/>
      <c r="F471" s="470"/>
    </row>
    <row r="472" spans="1:6" ht="11.25">
      <c r="A472" s="468"/>
      <c r="B472" s="467"/>
      <c r="C472" s="467"/>
      <c r="D472" s="467"/>
      <c r="E472" s="469"/>
      <c r="F472" s="470"/>
    </row>
    <row r="473" spans="1:6" ht="11.25">
      <c r="A473" s="162"/>
      <c r="B473" s="467"/>
      <c r="C473" s="467"/>
      <c r="D473" s="158" t="s">
        <v>167</v>
      </c>
      <c r="E473" s="265"/>
      <c r="F473" s="172">
        <f>F469*10%/10</f>
        <v>21.54830268008369</v>
      </c>
    </row>
    <row r="474" spans="1:6" ht="11.25">
      <c r="A474" s="162"/>
      <c r="B474" s="467"/>
      <c r="C474" s="467"/>
      <c r="D474" s="158" t="s">
        <v>160</v>
      </c>
      <c r="E474" s="265"/>
      <c r="F474" s="172">
        <f>Base!G413</f>
        <v>27.06687306964232</v>
      </c>
    </row>
    <row r="475" spans="1:6" ht="12" thickBot="1">
      <c r="A475" s="218"/>
      <c r="B475" s="472"/>
      <c r="C475" s="472"/>
      <c r="D475" s="175" t="s">
        <v>155</v>
      </c>
      <c r="E475" s="271"/>
      <c r="F475" s="226">
        <f>SUM(F473:F474)</f>
        <v>48.615175749726006</v>
      </c>
    </row>
    <row r="476" spans="1:6" ht="12.75" customHeight="1" thickBot="1">
      <c r="A476" s="487" t="s">
        <v>144</v>
      </c>
      <c r="B476" s="488"/>
      <c r="C476" s="488"/>
      <c r="D476" s="489"/>
      <c r="E476" s="258"/>
      <c r="F476" s="150">
        <f>SUM(F469+F475)</f>
        <v>2203.445443758095</v>
      </c>
    </row>
    <row r="477" spans="1:6" ht="12" thickBot="1">
      <c r="A477" s="162"/>
      <c r="B477" s="467"/>
      <c r="C477" s="469"/>
      <c r="D477" s="168" t="s">
        <v>196</v>
      </c>
      <c r="E477" s="270"/>
      <c r="F477" s="223">
        <f>Base!G418</f>
        <v>2297.349504832121</v>
      </c>
    </row>
    <row r="478" spans="1:6" ht="11.25">
      <c r="A478" s="162" t="s">
        <v>153</v>
      </c>
      <c r="B478" s="467"/>
      <c r="C478" s="467"/>
      <c r="D478" s="159" t="s">
        <v>154</v>
      </c>
      <c r="E478" s="266"/>
      <c r="F478" s="172">
        <f>Base!G419</f>
        <v>3.797567500249078</v>
      </c>
    </row>
    <row r="479" spans="1:6" ht="11.25">
      <c r="A479" s="162"/>
      <c r="B479" s="467"/>
      <c r="C479" s="467"/>
      <c r="D479" s="167" t="s">
        <v>144</v>
      </c>
      <c r="E479" s="267"/>
      <c r="F479" s="216">
        <f>SUM(F477:F478)</f>
        <v>2301.14707233237</v>
      </c>
    </row>
    <row r="480" spans="1:6" ht="11.25">
      <c r="A480" s="468"/>
      <c r="B480" s="467"/>
      <c r="C480" s="467"/>
      <c r="D480" s="467"/>
      <c r="E480" s="469"/>
      <c r="F480" s="470"/>
    </row>
    <row r="481" spans="1:6" ht="11.25">
      <c r="A481" s="162"/>
      <c r="B481" s="467" t="s">
        <v>98</v>
      </c>
      <c r="C481" s="467"/>
      <c r="D481" s="467" t="s">
        <v>12</v>
      </c>
      <c r="E481" s="469"/>
      <c r="F481" s="470"/>
    </row>
    <row r="482" spans="1:6" ht="11.25">
      <c r="A482" s="468"/>
      <c r="B482" s="467"/>
      <c r="C482" s="467"/>
      <c r="D482" s="467"/>
      <c r="E482" s="469"/>
      <c r="F482" s="470"/>
    </row>
    <row r="483" spans="1:6" ht="11.25">
      <c r="A483" s="162"/>
      <c r="B483" s="467"/>
      <c r="C483" s="467"/>
      <c r="D483" s="158" t="s">
        <v>167</v>
      </c>
      <c r="E483" s="265"/>
      <c r="F483" s="172">
        <f>F479*10%/10</f>
        <v>23.011470723323704</v>
      </c>
    </row>
    <row r="484" spans="1:6" ht="11.25">
      <c r="A484" s="162"/>
      <c r="B484" s="467"/>
      <c r="C484" s="467"/>
      <c r="D484" s="158" t="s">
        <v>160</v>
      </c>
      <c r="E484" s="265"/>
      <c r="F484" s="172">
        <f>Base!G425</f>
        <v>27.06687306964232</v>
      </c>
    </row>
    <row r="485" spans="1:6" ht="12" thickBot="1">
      <c r="A485" s="218"/>
      <c r="B485" s="472"/>
      <c r="C485" s="472"/>
      <c r="D485" s="175" t="s">
        <v>155</v>
      </c>
      <c r="E485" s="271"/>
      <c r="F485" s="226">
        <f>SUM(F483:F484)</f>
        <v>50.078343792966024</v>
      </c>
    </row>
    <row r="486" spans="1:6" ht="12.75" customHeight="1" thickBot="1">
      <c r="A486" s="487" t="s">
        <v>144</v>
      </c>
      <c r="B486" s="488"/>
      <c r="C486" s="488"/>
      <c r="D486" s="489"/>
      <c r="E486" s="258"/>
      <c r="F486" s="150">
        <f>SUM(F479+F485)</f>
        <v>2351.225416125336</v>
      </c>
    </row>
    <row r="487" spans="1:6" ht="12" thickBot="1">
      <c r="A487" s="214"/>
      <c r="B487" s="466"/>
      <c r="C487" s="554"/>
      <c r="D487" s="168" t="s">
        <v>197</v>
      </c>
      <c r="E487" s="270"/>
      <c r="F487" s="224">
        <f>Base!G430</f>
        <v>2443.6768287336854</v>
      </c>
    </row>
    <row r="488" spans="1:6" ht="11.25">
      <c r="A488" s="162" t="s">
        <v>153</v>
      </c>
      <c r="B488" s="467"/>
      <c r="C488" s="467"/>
      <c r="D488" s="159" t="s">
        <v>154</v>
      </c>
      <c r="E488" s="266"/>
      <c r="F488" s="172">
        <f>Base!G431</f>
        <v>3.797567500249078</v>
      </c>
    </row>
    <row r="489" spans="1:6" ht="11.25">
      <c r="A489" s="162"/>
      <c r="B489" s="467"/>
      <c r="C489" s="467"/>
      <c r="D489" s="167" t="s">
        <v>155</v>
      </c>
      <c r="E489" s="267"/>
      <c r="F489" s="216">
        <f>SUM(F487:F488)</f>
        <v>2447.4743962339344</v>
      </c>
    </row>
    <row r="490" spans="1:6" ht="11.25">
      <c r="A490" s="468"/>
      <c r="B490" s="467"/>
      <c r="C490" s="467"/>
      <c r="D490" s="467"/>
      <c r="E490" s="469"/>
      <c r="F490" s="470"/>
    </row>
    <row r="491" spans="1:6" ht="11.25">
      <c r="A491" s="162"/>
      <c r="B491" s="467" t="s">
        <v>98</v>
      </c>
      <c r="C491" s="467"/>
      <c r="D491" s="467" t="s">
        <v>628</v>
      </c>
      <c r="E491" s="469"/>
      <c r="F491" s="470"/>
    </row>
    <row r="492" spans="1:6" ht="11.25">
      <c r="A492" s="468"/>
      <c r="B492" s="467"/>
      <c r="C492" s="467"/>
      <c r="D492" s="467"/>
      <c r="E492" s="469"/>
      <c r="F492" s="470"/>
    </row>
    <row r="493" spans="1:6" ht="11.25">
      <c r="A493" s="162"/>
      <c r="B493" s="467"/>
      <c r="C493" s="467"/>
      <c r="D493" s="158" t="s">
        <v>167</v>
      </c>
      <c r="E493" s="265"/>
      <c r="F493" s="172">
        <f>F489*10%/10</f>
        <v>24.474743962339346</v>
      </c>
    </row>
    <row r="494" spans="1:6" ht="11.25">
      <c r="A494" s="162"/>
      <c r="B494" s="467"/>
      <c r="C494" s="467"/>
      <c r="D494" s="158" t="s">
        <v>160</v>
      </c>
      <c r="E494" s="265"/>
      <c r="F494" s="172">
        <f>Base!G437</f>
        <v>27.06687306964232</v>
      </c>
    </row>
    <row r="495" spans="1:6" ht="12" thickBot="1">
      <c r="A495" s="218"/>
      <c r="B495" s="472"/>
      <c r="C495" s="472"/>
      <c r="D495" s="175" t="s">
        <v>155</v>
      </c>
      <c r="E495" s="271"/>
      <c r="F495" s="226">
        <f>SUM(F493:F494)</f>
        <v>51.541617031981666</v>
      </c>
    </row>
    <row r="496" spans="1:6" ht="12.75" customHeight="1" thickBot="1">
      <c r="A496" s="487" t="s">
        <v>144</v>
      </c>
      <c r="B496" s="488"/>
      <c r="C496" s="488"/>
      <c r="D496" s="489"/>
      <c r="E496" s="258"/>
      <c r="F496" s="150">
        <f>SUM(F489+F495)</f>
        <v>2499.016013265916</v>
      </c>
    </row>
    <row r="497" spans="1:6" ht="12" thickBot="1">
      <c r="A497" s="162"/>
      <c r="B497" s="467"/>
      <c r="C497" s="469"/>
      <c r="D497" s="168" t="s">
        <v>199</v>
      </c>
      <c r="E497" s="270"/>
      <c r="F497" s="223">
        <f>Base!G442</f>
        <v>2590.0146722128125</v>
      </c>
    </row>
    <row r="498" spans="1:6" ht="11.25">
      <c r="A498" s="162" t="s">
        <v>153</v>
      </c>
      <c r="B498" s="467"/>
      <c r="C498" s="467"/>
      <c r="D498" s="159" t="s">
        <v>154</v>
      </c>
      <c r="E498" s="266"/>
      <c r="F498" s="172">
        <f>Base!G443</f>
        <v>3.797567500249078</v>
      </c>
    </row>
    <row r="499" spans="1:6" ht="11.25">
      <c r="A499" s="162"/>
      <c r="B499" s="467"/>
      <c r="C499" s="467"/>
      <c r="D499" s="167" t="s">
        <v>144</v>
      </c>
      <c r="E499" s="267"/>
      <c r="F499" s="216">
        <f>SUM(F497:F498)</f>
        <v>2593.8122397130614</v>
      </c>
    </row>
    <row r="500" spans="1:6" ht="11.25">
      <c r="A500" s="468"/>
      <c r="B500" s="467"/>
      <c r="C500" s="467"/>
      <c r="D500" s="467"/>
      <c r="E500" s="469"/>
      <c r="F500" s="470"/>
    </row>
    <row r="501" spans="1:6" ht="11.25">
      <c r="A501" s="162"/>
      <c r="B501" s="467" t="s">
        <v>98</v>
      </c>
      <c r="C501" s="467"/>
      <c r="D501" s="467" t="s">
        <v>13</v>
      </c>
      <c r="E501" s="469"/>
      <c r="F501" s="470"/>
    </row>
    <row r="502" spans="1:6" ht="11.25">
      <c r="A502" s="468"/>
      <c r="B502" s="467"/>
      <c r="C502" s="467"/>
      <c r="D502" s="467"/>
      <c r="E502" s="469"/>
      <c r="F502" s="470"/>
    </row>
    <row r="503" spans="1:6" ht="11.25">
      <c r="A503" s="162"/>
      <c r="B503" s="467"/>
      <c r="C503" s="467"/>
      <c r="D503" s="158" t="s">
        <v>167</v>
      </c>
      <c r="E503" s="265"/>
      <c r="F503" s="172">
        <f>F499*10%/10</f>
        <v>25.938122397130616</v>
      </c>
    </row>
    <row r="504" spans="1:6" ht="11.25">
      <c r="A504" s="162"/>
      <c r="B504" s="467"/>
      <c r="C504" s="467"/>
      <c r="D504" s="158" t="s">
        <v>160</v>
      </c>
      <c r="E504" s="265"/>
      <c r="F504" s="172">
        <f>Base!G449</f>
        <v>27.06687306964232</v>
      </c>
    </row>
    <row r="505" spans="1:6" ht="12" thickBot="1">
      <c r="A505" s="218"/>
      <c r="B505" s="472"/>
      <c r="C505" s="472"/>
      <c r="D505" s="175" t="s">
        <v>155</v>
      </c>
      <c r="E505" s="271"/>
      <c r="F505" s="230">
        <f>SUM(F503:F504)</f>
        <v>53.00499546677294</v>
      </c>
    </row>
    <row r="506" spans="1:6" ht="12.75" customHeight="1" thickBot="1">
      <c r="A506" s="487" t="s">
        <v>144</v>
      </c>
      <c r="B506" s="488"/>
      <c r="C506" s="488"/>
      <c r="D506" s="489"/>
      <c r="E506" s="258"/>
      <c r="F506" s="150">
        <f>SUM(F499+F505)</f>
        <v>2646.8172351798344</v>
      </c>
    </row>
    <row r="507" spans="1:6" ht="12" thickBot="1">
      <c r="A507" s="162"/>
      <c r="B507" s="467"/>
      <c r="C507" s="469"/>
      <c r="D507" s="168" t="s">
        <v>200</v>
      </c>
      <c r="E507" s="270"/>
      <c r="F507" s="223">
        <f>Base!G454</f>
        <v>2809.4951384875953</v>
      </c>
    </row>
    <row r="508" spans="1:6" ht="11.25">
      <c r="A508" s="162" t="s">
        <v>153</v>
      </c>
      <c r="B508" s="467"/>
      <c r="C508" s="467"/>
      <c r="D508" s="159" t="s">
        <v>154</v>
      </c>
      <c r="E508" s="266"/>
      <c r="F508" s="172">
        <f>Base!G455</f>
        <v>3.797567500249078</v>
      </c>
    </row>
    <row r="509" spans="1:6" ht="11.25">
      <c r="A509" s="162"/>
      <c r="B509" s="467"/>
      <c r="C509" s="467"/>
      <c r="D509" s="167" t="s">
        <v>155</v>
      </c>
      <c r="E509" s="267"/>
      <c r="F509" s="216">
        <f>SUM(F507:F508)</f>
        <v>2813.2927059878443</v>
      </c>
    </row>
    <row r="510" spans="1:6" ht="11.25">
      <c r="A510" s="468"/>
      <c r="B510" s="467"/>
      <c r="C510" s="467"/>
      <c r="D510" s="467"/>
      <c r="E510" s="469"/>
      <c r="F510" s="470"/>
    </row>
    <row r="511" spans="1:6" ht="11.25">
      <c r="A511" s="162"/>
      <c r="B511" s="467" t="s">
        <v>98</v>
      </c>
      <c r="C511" s="467"/>
      <c r="D511" s="467" t="s">
        <v>629</v>
      </c>
      <c r="E511" s="469"/>
      <c r="F511" s="470"/>
    </row>
    <row r="512" spans="1:6" ht="11.25">
      <c r="A512" s="468"/>
      <c r="B512" s="467"/>
      <c r="C512" s="467"/>
      <c r="D512" s="467"/>
      <c r="E512" s="469"/>
      <c r="F512" s="470"/>
    </row>
    <row r="513" spans="1:6" ht="11.25">
      <c r="A513" s="162"/>
      <c r="B513" s="467"/>
      <c r="C513" s="467"/>
      <c r="D513" s="158" t="s">
        <v>167</v>
      </c>
      <c r="E513" s="265"/>
      <c r="F513" s="172">
        <f>F509*10%</f>
        <v>281.32927059878443</v>
      </c>
    </row>
    <row r="514" spans="1:6" ht="11.25">
      <c r="A514" s="162"/>
      <c r="B514" s="467"/>
      <c r="C514" s="467"/>
      <c r="D514" s="158" t="s">
        <v>160</v>
      </c>
      <c r="E514" s="265"/>
      <c r="F514" s="172">
        <f>Base!G461</f>
        <v>27.06687306964232</v>
      </c>
    </row>
    <row r="515" spans="1:6" ht="12" thickBot="1">
      <c r="A515" s="218"/>
      <c r="B515" s="472"/>
      <c r="C515" s="472"/>
      <c r="D515" s="175" t="s">
        <v>155</v>
      </c>
      <c r="E515" s="271"/>
      <c r="F515" s="226">
        <f>SUM(F513:F514)</f>
        <v>308.39614366842676</v>
      </c>
    </row>
    <row r="516" spans="1:6" ht="12.75" customHeight="1" thickBot="1">
      <c r="A516" s="487" t="s">
        <v>144</v>
      </c>
      <c r="B516" s="488"/>
      <c r="C516" s="488"/>
      <c r="D516" s="489"/>
      <c r="E516" s="258"/>
      <c r="F516" s="150">
        <f>SUM(F509+F515)</f>
        <v>3121.688849656271</v>
      </c>
    </row>
    <row r="517" spans="1:6" ht="12" thickBot="1">
      <c r="A517" s="162"/>
      <c r="B517" s="467"/>
      <c r="C517" s="469"/>
      <c r="D517" s="168" t="s">
        <v>201</v>
      </c>
      <c r="E517" s="270"/>
      <c r="F517" s="223">
        <f>Base!G466</f>
        <v>3102.160305868287</v>
      </c>
    </row>
    <row r="518" spans="1:6" ht="11.25">
      <c r="A518" s="162" t="s">
        <v>153</v>
      </c>
      <c r="B518" s="467"/>
      <c r="C518" s="467"/>
      <c r="D518" s="159" t="s">
        <v>154</v>
      </c>
      <c r="E518" s="266"/>
      <c r="F518" s="172">
        <f>Base!G467</f>
        <v>3.797567500249078</v>
      </c>
    </row>
    <row r="519" spans="1:6" ht="11.25">
      <c r="A519" s="162"/>
      <c r="B519" s="467"/>
      <c r="C519" s="467"/>
      <c r="D519" s="167" t="s">
        <v>155</v>
      </c>
      <c r="E519" s="267"/>
      <c r="F519" s="216">
        <f>SUM(F517:F518)</f>
        <v>3105.957873368536</v>
      </c>
    </row>
    <row r="520" spans="1:6" ht="11.25">
      <c r="A520" s="468"/>
      <c r="B520" s="467"/>
      <c r="C520" s="467"/>
      <c r="D520" s="467"/>
      <c r="E520" s="469"/>
      <c r="F520" s="470"/>
    </row>
    <row r="521" spans="1:6" ht="11.25">
      <c r="A521" s="162"/>
      <c r="B521" s="467" t="s">
        <v>98</v>
      </c>
      <c r="C521" s="467"/>
      <c r="D521" s="467" t="s">
        <v>630</v>
      </c>
      <c r="E521" s="469"/>
      <c r="F521" s="470"/>
    </row>
    <row r="522" spans="1:6" ht="11.25">
      <c r="A522" s="468"/>
      <c r="B522" s="467"/>
      <c r="C522" s="467"/>
      <c r="D522" s="467"/>
      <c r="E522" s="469"/>
      <c r="F522" s="470"/>
    </row>
    <row r="523" spans="1:6" ht="11.25">
      <c r="A523" s="162"/>
      <c r="B523" s="467"/>
      <c r="C523" s="467"/>
      <c r="D523" s="158" t="s">
        <v>167</v>
      </c>
      <c r="E523" s="265"/>
      <c r="F523" s="172">
        <f>F519*10%</f>
        <v>310.5957873368536</v>
      </c>
    </row>
    <row r="524" spans="1:6" ht="11.25">
      <c r="A524" s="162"/>
      <c r="B524" s="467"/>
      <c r="C524" s="467"/>
      <c r="D524" s="158" t="s">
        <v>160</v>
      </c>
      <c r="E524" s="265"/>
      <c r="F524" s="172">
        <f>Base!G473</f>
        <v>27.06687306964232</v>
      </c>
    </row>
    <row r="525" spans="1:6" ht="12" thickBot="1">
      <c r="A525" s="218"/>
      <c r="B525" s="472"/>
      <c r="C525" s="472"/>
      <c r="D525" s="175" t="s">
        <v>155</v>
      </c>
      <c r="E525" s="271"/>
      <c r="F525" s="226">
        <f>SUM(F523:F524)</f>
        <v>337.66266040649595</v>
      </c>
    </row>
    <row r="526" spans="1:6" ht="12.75" customHeight="1" thickBot="1">
      <c r="A526" s="487" t="s">
        <v>144</v>
      </c>
      <c r="B526" s="488"/>
      <c r="C526" s="488"/>
      <c r="D526" s="489"/>
      <c r="E526" s="258"/>
      <c r="F526" s="150">
        <f>SUM(F519+F525)</f>
        <v>3443.620533775032</v>
      </c>
    </row>
    <row r="527" spans="1:6" ht="12" thickBot="1">
      <c r="A527" s="480" t="s">
        <v>202</v>
      </c>
      <c r="B527" s="481"/>
      <c r="C527" s="481"/>
      <c r="D527" s="481"/>
      <c r="E527" s="482"/>
      <c r="F527" s="483"/>
    </row>
    <row r="528" spans="1:6" ht="12" thickBot="1">
      <c r="A528" s="176" t="s">
        <v>100</v>
      </c>
      <c r="B528" s="531" t="s">
        <v>101</v>
      </c>
      <c r="C528" s="531"/>
      <c r="D528" s="177" t="s">
        <v>102</v>
      </c>
      <c r="E528" s="268"/>
      <c r="F528" s="186" t="s">
        <v>103</v>
      </c>
    </row>
    <row r="529" spans="1:6" ht="11.25">
      <c r="A529" s="214" t="s">
        <v>115</v>
      </c>
      <c r="B529" s="466" t="s">
        <v>158</v>
      </c>
      <c r="C529" s="466"/>
      <c r="D529" s="159" t="s">
        <v>203</v>
      </c>
      <c r="E529" s="266"/>
      <c r="F529" s="215">
        <f>Base!G480</f>
        <v>22.73280711367938</v>
      </c>
    </row>
    <row r="530" spans="1:6" ht="11.25">
      <c r="A530" s="162" t="s">
        <v>153</v>
      </c>
      <c r="B530" s="467"/>
      <c r="C530" s="467"/>
      <c r="D530" s="158" t="s">
        <v>154</v>
      </c>
      <c r="E530" s="265"/>
      <c r="F530" s="172">
        <f>Base!G481</f>
        <v>3.797567500249078</v>
      </c>
    </row>
    <row r="531" spans="1:6" ht="11.25">
      <c r="A531" s="162"/>
      <c r="B531" s="467"/>
      <c r="C531" s="467"/>
      <c r="D531" s="167" t="s">
        <v>155</v>
      </c>
      <c r="E531" s="267"/>
      <c r="F531" s="216">
        <f>SUM(F529:F530)</f>
        <v>26.53037461392846</v>
      </c>
    </row>
    <row r="532" spans="1:6" ht="11.25">
      <c r="A532" s="468"/>
      <c r="B532" s="467"/>
      <c r="C532" s="467"/>
      <c r="D532" s="467"/>
      <c r="E532" s="469"/>
      <c r="F532" s="470"/>
    </row>
    <row r="533" spans="1:6" ht="11.25">
      <c r="A533" s="162"/>
      <c r="B533" s="467" t="s">
        <v>98</v>
      </c>
      <c r="C533" s="467"/>
      <c r="D533" s="467" t="s">
        <v>631</v>
      </c>
      <c r="E533" s="469"/>
      <c r="F533" s="470"/>
    </row>
    <row r="534" spans="1:6" ht="11.25">
      <c r="A534" s="468"/>
      <c r="B534" s="467"/>
      <c r="C534" s="467"/>
      <c r="D534" s="467"/>
      <c r="E534" s="469"/>
      <c r="F534" s="470"/>
    </row>
    <row r="535" spans="1:6" ht="11.25">
      <c r="A535" s="162"/>
      <c r="B535" s="467"/>
      <c r="C535" s="467"/>
      <c r="D535" s="158" t="s">
        <v>145</v>
      </c>
      <c r="E535" s="265"/>
      <c r="F535" s="172">
        <f>F531*10%</f>
        <v>2.653037461392846</v>
      </c>
    </row>
    <row r="536" spans="1:6" ht="11.25">
      <c r="A536" s="162"/>
      <c r="B536" s="467"/>
      <c r="C536" s="467"/>
      <c r="D536" s="158" t="s">
        <v>160</v>
      </c>
      <c r="E536" s="265"/>
      <c r="F536" s="172">
        <f>Base!G487</f>
        <v>3.6502934143668426</v>
      </c>
    </row>
    <row r="537" spans="1:6" ht="12" thickBot="1">
      <c r="A537" s="218"/>
      <c r="B537" s="472"/>
      <c r="C537" s="472"/>
      <c r="D537" s="175" t="s">
        <v>155</v>
      </c>
      <c r="E537" s="271"/>
      <c r="F537" s="228">
        <f>SUM(F535:F536)</f>
        <v>6.303330875759689</v>
      </c>
    </row>
    <row r="538" spans="1:6" ht="12.75" customHeight="1" thickBot="1">
      <c r="A538" s="487" t="s">
        <v>144</v>
      </c>
      <c r="B538" s="488"/>
      <c r="C538" s="488"/>
      <c r="D538" s="489"/>
      <c r="E538" s="258"/>
      <c r="F538" s="150">
        <f>SUM(F531+F537)</f>
        <v>32.83370548968815</v>
      </c>
    </row>
    <row r="539" spans="1:6" ht="11.25">
      <c r="A539" s="162" t="s">
        <v>115</v>
      </c>
      <c r="B539" s="467" t="s">
        <v>204</v>
      </c>
      <c r="C539" s="467"/>
      <c r="D539" s="158" t="s">
        <v>251</v>
      </c>
      <c r="E539" s="265"/>
      <c r="F539" s="172">
        <f>Base!G492</f>
        <v>10.982438975789576</v>
      </c>
    </row>
    <row r="540" spans="1:6" ht="11.25">
      <c r="A540" s="468"/>
      <c r="B540" s="467"/>
      <c r="C540" s="467"/>
      <c r="D540" s="467"/>
      <c r="E540" s="469"/>
      <c r="F540" s="470"/>
    </row>
    <row r="541" spans="1:6" ht="11.25">
      <c r="A541" s="162"/>
      <c r="B541" s="467" t="s">
        <v>98</v>
      </c>
      <c r="C541" s="467"/>
      <c r="D541" s="467" t="s">
        <v>632</v>
      </c>
      <c r="E541" s="469"/>
      <c r="F541" s="470"/>
    </row>
    <row r="542" spans="1:6" ht="11.25">
      <c r="A542" s="468"/>
      <c r="B542" s="467"/>
      <c r="C542" s="467"/>
      <c r="D542" s="467"/>
      <c r="E542" s="469"/>
      <c r="F542" s="470"/>
    </row>
    <row r="543" spans="1:6" ht="12" thickBot="1">
      <c r="A543" s="162"/>
      <c r="B543" s="467"/>
      <c r="C543" s="467"/>
      <c r="D543" s="158" t="s">
        <v>145</v>
      </c>
      <c r="E543" s="265"/>
      <c r="F543" s="172">
        <f>F539*10%</f>
        <v>1.0982438975789577</v>
      </c>
    </row>
    <row r="544" spans="1:6" ht="13.5" customHeight="1" thickBot="1">
      <c r="A544" s="487" t="s">
        <v>144</v>
      </c>
      <c r="B544" s="488"/>
      <c r="C544" s="488"/>
      <c r="D544" s="489"/>
      <c r="E544" s="258"/>
      <c r="F544" s="150">
        <f>SUM(F539+F543)</f>
        <v>12.080682873368533</v>
      </c>
    </row>
    <row r="545" spans="1:6" ht="11.25">
      <c r="A545" s="162" t="s">
        <v>115</v>
      </c>
      <c r="B545" s="467" t="s">
        <v>205</v>
      </c>
      <c r="C545" s="467"/>
      <c r="D545" s="513" t="s">
        <v>206</v>
      </c>
      <c r="E545" s="514"/>
      <c r="F545" s="515"/>
    </row>
    <row r="546" spans="1:6" ht="12" thickBot="1">
      <c r="A546" s="162" t="s">
        <v>121</v>
      </c>
      <c r="B546" s="467"/>
      <c r="C546" s="467"/>
      <c r="D546" s="513" t="s">
        <v>83</v>
      </c>
      <c r="E546" s="514"/>
      <c r="F546" s="515"/>
    </row>
    <row r="547" spans="1:6" ht="12" thickBot="1">
      <c r="A547" s="480" t="s">
        <v>208</v>
      </c>
      <c r="B547" s="481"/>
      <c r="C547" s="481"/>
      <c r="D547" s="481"/>
      <c r="E547" s="482"/>
      <c r="F547" s="483"/>
    </row>
    <row r="548" spans="1:6" ht="12" thickBot="1">
      <c r="A548" s="193" t="s">
        <v>100</v>
      </c>
      <c r="B548" s="530" t="s">
        <v>101</v>
      </c>
      <c r="C548" s="533"/>
      <c r="D548" s="193" t="s">
        <v>102</v>
      </c>
      <c r="E548" s="193"/>
      <c r="F548" s="195" t="s">
        <v>103</v>
      </c>
    </row>
    <row r="549" spans="1:6" ht="11.25">
      <c r="A549" s="214" t="s">
        <v>209</v>
      </c>
      <c r="B549" s="466" t="s">
        <v>210</v>
      </c>
      <c r="C549" s="466"/>
      <c r="D549" s="159" t="s">
        <v>211</v>
      </c>
      <c r="E549" s="266"/>
      <c r="F549" s="215">
        <f>Base!G506</f>
        <v>235.02840191292213</v>
      </c>
    </row>
    <row r="550" spans="1:6" ht="11.25">
      <c r="A550" s="162" t="s">
        <v>153</v>
      </c>
      <c r="B550" s="467"/>
      <c r="C550" s="467"/>
      <c r="D550" s="158" t="s">
        <v>154</v>
      </c>
      <c r="E550" s="265"/>
      <c r="F550" s="172">
        <f>Base!G507</f>
        <v>3.797567500249078</v>
      </c>
    </row>
    <row r="551" spans="1:6" ht="11.25">
      <c r="A551" s="162"/>
      <c r="B551" s="467"/>
      <c r="C551" s="467"/>
      <c r="D551" s="167" t="s">
        <v>155</v>
      </c>
      <c r="E551" s="267"/>
      <c r="F551" s="216">
        <f>SUM(F548:F550)</f>
        <v>238.8259694131712</v>
      </c>
    </row>
    <row r="552" spans="1:6" ht="11.25">
      <c r="A552" s="468"/>
      <c r="B552" s="467"/>
      <c r="C552" s="467"/>
      <c r="D552" s="467"/>
      <c r="E552" s="469"/>
      <c r="F552" s="470"/>
    </row>
    <row r="553" spans="1:10" ht="11.25">
      <c r="A553" s="162"/>
      <c r="B553" s="467" t="s">
        <v>98</v>
      </c>
      <c r="C553" s="467"/>
      <c r="D553" s="467" t="s">
        <v>633</v>
      </c>
      <c r="E553" s="469"/>
      <c r="F553" s="470"/>
      <c r="J553" s="151"/>
    </row>
    <row r="554" spans="1:6" ht="11.25">
      <c r="A554" s="468"/>
      <c r="B554" s="467"/>
      <c r="C554" s="467"/>
      <c r="D554" s="467"/>
      <c r="E554" s="469"/>
      <c r="F554" s="470"/>
    </row>
    <row r="555" spans="1:6" ht="11.25">
      <c r="A555" s="162"/>
      <c r="B555" s="467"/>
      <c r="C555" s="467"/>
      <c r="D555" s="158" t="s">
        <v>145</v>
      </c>
      <c r="E555" s="265"/>
      <c r="F555" s="172">
        <f>F551*10%</f>
        <v>23.88259694131712</v>
      </c>
    </row>
    <row r="556" spans="1:6" ht="11.25">
      <c r="A556" s="162"/>
      <c r="B556" s="467"/>
      <c r="C556" s="467"/>
      <c r="D556" s="158" t="s">
        <v>160</v>
      </c>
      <c r="E556" s="265"/>
      <c r="F556" s="172">
        <f>Base!G513</f>
        <v>9.120473747135597</v>
      </c>
    </row>
    <row r="557" spans="1:6" ht="12" thickBot="1">
      <c r="A557" s="218"/>
      <c r="B557" s="472"/>
      <c r="C557" s="472"/>
      <c r="D557" s="175" t="s">
        <v>155</v>
      </c>
      <c r="E557" s="271"/>
      <c r="F557" s="228">
        <f>SUM(F555:F556)</f>
        <v>33.003070688452716</v>
      </c>
    </row>
    <row r="558" spans="1:6" ht="12.75" customHeight="1" thickBot="1">
      <c r="A558" s="487" t="s">
        <v>144</v>
      </c>
      <c r="B558" s="488"/>
      <c r="C558" s="488"/>
      <c r="D558" s="489"/>
      <c r="E558" s="258"/>
      <c r="F558" s="150">
        <f>SUM(F551+F557)</f>
        <v>271.82904010162395</v>
      </c>
    </row>
    <row r="559" spans="1:6" ht="11.25">
      <c r="A559" s="162" t="s">
        <v>209</v>
      </c>
      <c r="B559" s="467" t="s">
        <v>161</v>
      </c>
      <c r="C559" s="467"/>
      <c r="D559" s="158" t="s">
        <v>212</v>
      </c>
      <c r="E559" s="265"/>
      <c r="F559" s="172">
        <f>Base!G518</f>
        <v>235.02840191292213</v>
      </c>
    </row>
    <row r="560" spans="1:6" ht="11.25">
      <c r="A560" s="162" t="s">
        <v>153</v>
      </c>
      <c r="B560" s="467"/>
      <c r="C560" s="467"/>
      <c r="D560" s="158" t="s">
        <v>154</v>
      </c>
      <c r="E560" s="265"/>
      <c r="F560" s="172">
        <f>Base!G519</f>
        <v>3.797567500249078</v>
      </c>
    </row>
    <row r="561" spans="1:10" ht="11.25">
      <c r="A561" s="162"/>
      <c r="B561" s="467"/>
      <c r="C561" s="467"/>
      <c r="D561" s="167" t="s">
        <v>155</v>
      </c>
      <c r="E561" s="267"/>
      <c r="F561" s="216">
        <f>SUM(F559:F560)</f>
        <v>238.8259694131712</v>
      </c>
      <c r="J561" s="153"/>
    </row>
    <row r="562" spans="1:6" ht="11.25">
      <c r="A562" s="468"/>
      <c r="B562" s="467"/>
      <c r="C562" s="467"/>
      <c r="D562" s="467"/>
      <c r="E562" s="469"/>
      <c r="F562" s="470"/>
    </row>
    <row r="563" spans="1:6" ht="11.25">
      <c r="A563" s="162"/>
      <c r="B563" s="467" t="s">
        <v>98</v>
      </c>
      <c r="C563" s="467"/>
      <c r="D563" s="467" t="s">
        <v>84</v>
      </c>
      <c r="E563" s="469"/>
      <c r="F563" s="470"/>
    </row>
    <row r="564" spans="1:6" ht="11.25">
      <c r="A564" s="468"/>
      <c r="B564" s="467"/>
      <c r="C564" s="467"/>
      <c r="D564" s="467"/>
      <c r="E564" s="469"/>
      <c r="F564" s="470"/>
    </row>
    <row r="565" spans="1:6" ht="11.25">
      <c r="A565" s="162"/>
      <c r="B565" s="467"/>
      <c r="C565" s="467"/>
      <c r="D565" s="158" t="s">
        <v>145</v>
      </c>
      <c r="E565" s="265"/>
      <c r="F565" s="172">
        <f>F561*10%</f>
        <v>23.88259694131712</v>
      </c>
    </row>
    <row r="566" spans="1:6" ht="11.25">
      <c r="A566" s="162"/>
      <c r="B566" s="467"/>
      <c r="C566" s="467"/>
      <c r="D566" s="158" t="s">
        <v>160</v>
      </c>
      <c r="E566" s="265"/>
      <c r="F566" s="172">
        <f>Base!G525</f>
        <v>9.120473747135597</v>
      </c>
    </row>
    <row r="567" spans="1:6" ht="12" thickBot="1">
      <c r="A567" s="162"/>
      <c r="B567" s="467"/>
      <c r="C567" s="467"/>
      <c r="D567" s="167" t="s">
        <v>155</v>
      </c>
      <c r="E567" s="267"/>
      <c r="F567" s="227">
        <f>SUM(F565:F566)</f>
        <v>33.003070688452716</v>
      </c>
    </row>
    <row r="568" spans="1:6" ht="12.75" customHeight="1" thickBot="1">
      <c r="A568" s="487" t="s">
        <v>144</v>
      </c>
      <c r="B568" s="488"/>
      <c r="C568" s="488"/>
      <c r="D568" s="489"/>
      <c r="E568" s="258"/>
      <c r="F568" s="150">
        <f>SUM(F561+F567)</f>
        <v>271.82904010162395</v>
      </c>
    </row>
    <row r="569" spans="1:6" ht="11.25">
      <c r="A569" s="162" t="s">
        <v>209</v>
      </c>
      <c r="B569" s="467" t="s">
        <v>213</v>
      </c>
      <c r="C569" s="467"/>
      <c r="D569" s="158" t="s">
        <v>214</v>
      </c>
      <c r="E569" s="265"/>
      <c r="F569" s="172">
        <f>Base!G530</f>
        <v>705.1062448938925</v>
      </c>
    </row>
    <row r="570" spans="1:6" ht="11.25">
      <c r="A570" s="162" t="s">
        <v>153</v>
      </c>
      <c r="B570" s="467"/>
      <c r="C570" s="467"/>
      <c r="D570" s="158" t="s">
        <v>154</v>
      </c>
      <c r="E570" s="265"/>
      <c r="F570" s="172">
        <f>Base!G531</f>
        <v>3.797567500249078</v>
      </c>
    </row>
    <row r="571" spans="1:6" ht="11.25">
      <c r="A571" s="162"/>
      <c r="B571" s="467"/>
      <c r="C571" s="467"/>
      <c r="D571" s="167" t="s">
        <v>155</v>
      </c>
      <c r="E571" s="267"/>
      <c r="F571" s="216">
        <f>SUM(F569:F570)</f>
        <v>708.9038123941416</v>
      </c>
    </row>
    <row r="572" spans="1:6" ht="11.25">
      <c r="A572" s="468"/>
      <c r="B572" s="467"/>
      <c r="C572" s="467"/>
      <c r="D572" s="467"/>
      <c r="E572" s="469"/>
      <c r="F572" s="470"/>
    </row>
    <row r="573" spans="1:6" ht="11.25">
      <c r="A573" s="162"/>
      <c r="B573" s="467" t="s">
        <v>98</v>
      </c>
      <c r="C573" s="467"/>
      <c r="D573" s="467" t="s">
        <v>634</v>
      </c>
      <c r="E573" s="469"/>
      <c r="F573" s="470"/>
    </row>
    <row r="574" spans="1:6" ht="11.25">
      <c r="A574" s="468"/>
      <c r="B574" s="467"/>
      <c r="C574" s="467"/>
      <c r="D574" s="467"/>
      <c r="E574" s="469"/>
      <c r="F574" s="470"/>
    </row>
    <row r="575" spans="1:6" ht="11.25">
      <c r="A575" s="162"/>
      <c r="B575" s="467"/>
      <c r="C575" s="467"/>
      <c r="D575" s="158" t="s">
        <v>145</v>
      </c>
      <c r="E575" s="265"/>
      <c r="F575" s="172">
        <f>F571*10%</f>
        <v>70.89038123941417</v>
      </c>
    </row>
    <row r="576" spans="1:6" ht="11.25">
      <c r="A576" s="162"/>
      <c r="B576" s="467"/>
      <c r="C576" s="467"/>
      <c r="D576" s="158" t="s">
        <v>160</v>
      </c>
      <c r="E576" s="265"/>
      <c r="F576" s="172">
        <f>Base!G537</f>
        <v>9.120473747135597</v>
      </c>
    </row>
    <row r="577" spans="1:6" ht="12" thickBot="1">
      <c r="A577" s="218"/>
      <c r="B577" s="472"/>
      <c r="C577" s="472"/>
      <c r="D577" s="175" t="s">
        <v>155</v>
      </c>
      <c r="E577" s="271"/>
      <c r="F577" s="226">
        <f>SUM(F575:F576)</f>
        <v>80.01085498654976</v>
      </c>
    </row>
    <row r="578" spans="1:6" ht="12.75" customHeight="1" thickBot="1">
      <c r="A578" s="487" t="s">
        <v>144</v>
      </c>
      <c r="B578" s="488"/>
      <c r="C578" s="488"/>
      <c r="D578" s="489"/>
      <c r="E578" s="258"/>
      <c r="F578" s="150">
        <f>SUM(F571+F577)</f>
        <v>788.9146673806913</v>
      </c>
    </row>
    <row r="579" spans="1:6" ht="11.25">
      <c r="A579" s="162" t="s">
        <v>209</v>
      </c>
      <c r="B579" s="467" t="s">
        <v>256</v>
      </c>
      <c r="C579" s="467"/>
      <c r="D579" s="513" t="s">
        <v>257</v>
      </c>
      <c r="E579" s="514"/>
      <c r="F579" s="515"/>
    </row>
    <row r="580" spans="1:6" ht="11.25">
      <c r="A580" s="162" t="s">
        <v>153</v>
      </c>
      <c r="B580" s="513"/>
      <c r="C580" s="513"/>
      <c r="D580" s="513"/>
      <c r="E580" s="514"/>
      <c r="F580" s="515"/>
    </row>
    <row r="581" spans="1:6" ht="12.75" customHeight="1">
      <c r="A581" s="596" t="s">
        <v>258</v>
      </c>
      <c r="B581" s="597"/>
      <c r="C581" s="597"/>
      <c r="D581" s="597"/>
      <c r="E581" s="598"/>
      <c r="F581" s="599"/>
    </row>
    <row r="582" spans="1:6" ht="12.75" customHeight="1">
      <c r="A582" s="596"/>
      <c r="B582" s="597"/>
      <c r="C582" s="597"/>
      <c r="D582" s="597"/>
      <c r="E582" s="598"/>
      <c r="F582" s="599"/>
    </row>
    <row r="583" spans="1:6" ht="12.75" customHeight="1" thickBot="1">
      <c r="A583" s="596"/>
      <c r="B583" s="597"/>
      <c r="C583" s="597"/>
      <c r="D583" s="597"/>
      <c r="E583" s="598"/>
      <c r="F583" s="599"/>
    </row>
    <row r="584" spans="1:6" ht="35.25" customHeight="1">
      <c r="A584" s="502" t="s">
        <v>593</v>
      </c>
      <c r="B584" s="503"/>
      <c r="C584" s="503"/>
      <c r="D584" s="503"/>
      <c r="E584" s="503"/>
      <c r="F584" s="504"/>
    </row>
    <row r="585" spans="1:6" ht="35.25" customHeight="1" thickBot="1">
      <c r="A585" s="534" t="s">
        <v>594</v>
      </c>
      <c r="B585" s="535"/>
      <c r="C585" s="535"/>
      <c r="D585" s="535"/>
      <c r="E585" s="535"/>
      <c r="F585" s="536"/>
    </row>
    <row r="586" spans="1:6" ht="11.25">
      <c r="A586" s="577" t="s">
        <v>260</v>
      </c>
      <c r="B586" s="578"/>
      <c r="C586" s="578"/>
      <c r="D586" s="578"/>
      <c r="E586" s="579"/>
      <c r="F586" s="580"/>
    </row>
    <row r="587" spans="1:6" ht="11.25">
      <c r="A587" s="588" t="s">
        <v>95</v>
      </c>
      <c r="B587" s="589"/>
      <c r="C587" s="589"/>
      <c r="D587" s="589"/>
      <c r="E587" s="590"/>
      <c r="F587" s="591"/>
    </row>
    <row r="588" spans="1:6" ht="11.25">
      <c r="A588" s="588"/>
      <c r="B588" s="589"/>
      <c r="C588" s="589"/>
      <c r="D588" s="589"/>
      <c r="E588" s="590"/>
      <c r="F588" s="591"/>
    </row>
    <row r="589" spans="1:6" ht="11.25">
      <c r="A589" s="588"/>
      <c r="B589" s="589"/>
      <c r="C589" s="589"/>
      <c r="D589" s="589"/>
      <c r="E589" s="590"/>
      <c r="F589" s="591"/>
    </row>
    <row r="590" spans="1:6" ht="11.25">
      <c r="A590" s="588"/>
      <c r="B590" s="589"/>
      <c r="C590" s="589"/>
      <c r="D590" s="589"/>
      <c r="E590" s="590"/>
      <c r="F590" s="591"/>
    </row>
    <row r="591" spans="1:6" ht="6.75" customHeight="1" thickBot="1">
      <c r="A591" s="600"/>
      <c r="B591" s="601"/>
      <c r="C591" s="601"/>
      <c r="D591" s="601"/>
      <c r="E591" s="602"/>
      <c r="F591" s="603"/>
    </row>
    <row r="592" spans="1:6" ht="12.75" customHeight="1" thickBot="1">
      <c r="A592" s="290" t="s">
        <v>164</v>
      </c>
      <c r="B592" s="291" t="s">
        <v>61</v>
      </c>
      <c r="C592" s="290" t="s">
        <v>374</v>
      </c>
      <c r="D592" s="290" t="s">
        <v>62</v>
      </c>
      <c r="E592" s="592" t="s">
        <v>63</v>
      </c>
      <c r="F592" s="593"/>
    </row>
    <row r="593" spans="1:6" ht="11.25">
      <c r="A593" s="292" t="s">
        <v>262</v>
      </c>
      <c r="B593" s="295">
        <f>Base!G556</f>
        <v>6.637853442263624</v>
      </c>
      <c r="C593" s="296">
        <v>3.65</v>
      </c>
      <c r="D593" s="295">
        <f>B593*10%</f>
        <v>0.6637853442263624</v>
      </c>
      <c r="E593" s="594">
        <f>B593+C593+D593</f>
        <v>10.951638786489985</v>
      </c>
      <c r="F593" s="595"/>
    </row>
    <row r="594" spans="1:6" ht="11.25">
      <c r="A594" s="293" t="s">
        <v>263</v>
      </c>
      <c r="B594" s="297">
        <f>Base!G557</f>
        <v>9.288786988143867</v>
      </c>
      <c r="C594" s="185">
        <v>3.65</v>
      </c>
      <c r="D594" s="297">
        <f aca="true" t="shared" si="0" ref="D594:D630">B594*10%</f>
        <v>0.9288786988143868</v>
      </c>
      <c r="E594" s="581">
        <f aca="true" t="shared" si="1" ref="E594:E610">B594+C594+D594</f>
        <v>13.867665686958254</v>
      </c>
      <c r="F594" s="582"/>
    </row>
    <row r="595" spans="1:6" ht="11.25">
      <c r="A595" s="293" t="s">
        <v>264</v>
      </c>
      <c r="B595" s="297">
        <f>Base!G558</f>
        <v>15.926640430407492</v>
      </c>
      <c r="C595" s="185">
        <v>3.65</v>
      </c>
      <c r="D595" s="297">
        <f t="shared" si="0"/>
        <v>1.5926640430407493</v>
      </c>
      <c r="E595" s="581">
        <f t="shared" si="1"/>
        <v>21.16930447344824</v>
      </c>
      <c r="F595" s="582"/>
    </row>
    <row r="596" spans="1:6" ht="11.25">
      <c r="A596" s="293" t="s">
        <v>265</v>
      </c>
      <c r="B596" s="297">
        <f>Base!G559</f>
        <v>25.215427418551357</v>
      </c>
      <c r="C596" s="185">
        <v>3.65</v>
      </c>
      <c r="D596" s="297">
        <f t="shared" si="0"/>
        <v>2.5215427418551357</v>
      </c>
      <c r="E596" s="581">
        <f t="shared" si="1"/>
        <v>31.38697016040649</v>
      </c>
      <c r="F596" s="582"/>
    </row>
    <row r="597" spans="1:6" ht="11.25">
      <c r="A597" s="293" t="s">
        <v>266</v>
      </c>
      <c r="B597" s="297">
        <f>Base!G560</f>
        <v>33.18926721131812</v>
      </c>
      <c r="C597" s="185">
        <v>3.65</v>
      </c>
      <c r="D597" s="297">
        <f t="shared" si="0"/>
        <v>3.318926721131812</v>
      </c>
      <c r="E597" s="581">
        <f t="shared" si="1"/>
        <v>40.158193932449926</v>
      </c>
      <c r="F597" s="582"/>
    </row>
    <row r="598" spans="1:6" ht="11.25">
      <c r="A598" s="293" t="s">
        <v>267</v>
      </c>
      <c r="B598" s="297">
        <f>Base!G561</f>
        <v>39.82712065358174</v>
      </c>
      <c r="C598" s="185">
        <v>3.65</v>
      </c>
      <c r="D598" s="297">
        <f t="shared" si="0"/>
        <v>3.982712065358174</v>
      </c>
      <c r="E598" s="581">
        <f t="shared" si="1"/>
        <v>47.45983271893991</v>
      </c>
      <c r="F598" s="582"/>
    </row>
    <row r="599" spans="1:6" ht="11.25">
      <c r="A599" s="293" t="s">
        <v>268</v>
      </c>
      <c r="B599" s="297">
        <f>Base!G562</f>
        <v>53.10282753810899</v>
      </c>
      <c r="C599" s="185">
        <v>3.65</v>
      </c>
      <c r="D599" s="297">
        <f t="shared" si="0"/>
        <v>5.310282753810899</v>
      </c>
      <c r="E599" s="581">
        <f t="shared" si="1"/>
        <v>62.063110291919884</v>
      </c>
      <c r="F599" s="582"/>
    </row>
    <row r="600" spans="1:6" ht="11.25">
      <c r="A600" s="293" t="s">
        <v>269</v>
      </c>
      <c r="B600" s="297">
        <f>Base!G563</f>
        <v>75.66732141078012</v>
      </c>
      <c r="C600" s="185">
        <v>3.65</v>
      </c>
      <c r="D600" s="297">
        <f t="shared" si="0"/>
        <v>7.566732141078012</v>
      </c>
      <c r="E600" s="581">
        <f t="shared" si="1"/>
        <v>86.88405355185813</v>
      </c>
      <c r="F600" s="582"/>
    </row>
    <row r="601" spans="1:6" ht="11.25">
      <c r="A601" s="293" t="s">
        <v>270</v>
      </c>
      <c r="B601" s="297">
        <f>Base!G564</f>
        <v>86.29209474942711</v>
      </c>
      <c r="C601" s="185">
        <v>3.65</v>
      </c>
      <c r="D601" s="297">
        <f t="shared" si="0"/>
        <v>8.62920947494271</v>
      </c>
      <c r="E601" s="581">
        <f t="shared" si="1"/>
        <v>98.57130422436983</v>
      </c>
      <c r="F601" s="582"/>
    </row>
    <row r="602" spans="1:6" ht="11.25">
      <c r="A602" s="293" t="s">
        <v>271</v>
      </c>
      <c r="B602" s="297">
        <f>Base!G565</f>
        <v>96.90634851051111</v>
      </c>
      <c r="C602" s="185">
        <v>3.65</v>
      </c>
      <c r="D602" s="297">
        <f t="shared" si="0"/>
        <v>9.690634851051112</v>
      </c>
      <c r="E602" s="581">
        <f t="shared" si="1"/>
        <v>110.24698336156223</v>
      </c>
      <c r="F602" s="582"/>
    </row>
    <row r="603" spans="1:6" ht="11.25">
      <c r="A603" s="293" t="s">
        <v>272</v>
      </c>
      <c r="B603" s="297">
        <f>Base!G566</f>
        <v>107.53112184915811</v>
      </c>
      <c r="C603" s="185">
        <v>3.65</v>
      </c>
      <c r="D603" s="297">
        <f t="shared" si="0"/>
        <v>10.753112184915812</v>
      </c>
      <c r="E603" s="581">
        <f t="shared" si="1"/>
        <v>121.93423403407392</v>
      </c>
      <c r="F603" s="582"/>
    </row>
    <row r="604" spans="1:6" ht="11.25">
      <c r="A604" s="293" t="s">
        <v>273</v>
      </c>
      <c r="B604" s="297">
        <f>Base!G567</f>
        <v>118.1453756102421</v>
      </c>
      <c r="C604" s="185">
        <v>3.65</v>
      </c>
      <c r="D604" s="297">
        <f t="shared" si="0"/>
        <v>11.81453756102421</v>
      </c>
      <c r="E604" s="581">
        <f t="shared" si="1"/>
        <v>133.60991317126633</v>
      </c>
      <c r="F604" s="582"/>
    </row>
    <row r="605" spans="1:6" ht="11.25">
      <c r="A605" s="293" t="s">
        <v>274</v>
      </c>
      <c r="B605" s="297">
        <f>Base!G568</f>
        <v>128.7701489488891</v>
      </c>
      <c r="C605" s="185">
        <v>3.65</v>
      </c>
      <c r="D605" s="297">
        <f t="shared" si="0"/>
        <v>12.87701489488891</v>
      </c>
      <c r="E605" s="581">
        <f t="shared" si="1"/>
        <v>145.297163843778</v>
      </c>
      <c r="F605" s="582"/>
    </row>
    <row r="606" spans="1:6" ht="11.25">
      <c r="A606" s="293" t="s">
        <v>275</v>
      </c>
      <c r="B606" s="297">
        <f>Base!G569</f>
        <v>136.74398874165587</v>
      </c>
      <c r="C606" s="185">
        <v>3.65</v>
      </c>
      <c r="D606" s="297">
        <f t="shared" si="0"/>
        <v>13.674398874165588</v>
      </c>
      <c r="E606" s="581">
        <f t="shared" si="1"/>
        <v>154.06838761582145</v>
      </c>
      <c r="F606" s="582"/>
    </row>
    <row r="607" spans="1:6" ht="11.25">
      <c r="A607" s="293" t="s">
        <v>276</v>
      </c>
      <c r="B607" s="297">
        <f>Base!G570</f>
        <v>147.35824250273987</v>
      </c>
      <c r="C607" s="185">
        <v>3.65</v>
      </c>
      <c r="D607" s="297">
        <f t="shared" si="0"/>
        <v>14.735824250273987</v>
      </c>
      <c r="E607" s="581">
        <f t="shared" si="1"/>
        <v>165.74406675301387</v>
      </c>
      <c r="F607" s="582"/>
    </row>
    <row r="608" spans="1:6" ht="11.25">
      <c r="A608" s="293" t="s">
        <v>277</v>
      </c>
      <c r="B608" s="297">
        <f>Base!G571</f>
        <v>157.98301584138684</v>
      </c>
      <c r="C608" s="185">
        <v>3.65</v>
      </c>
      <c r="D608" s="297">
        <f t="shared" si="0"/>
        <v>15.798301584138684</v>
      </c>
      <c r="E608" s="581">
        <f t="shared" si="1"/>
        <v>177.43131742552555</v>
      </c>
      <c r="F608" s="582"/>
    </row>
    <row r="609" spans="1:6" ht="11.25">
      <c r="A609" s="293" t="s">
        <v>278</v>
      </c>
      <c r="B609" s="297">
        <f>Base!G572</f>
        <v>168.59726960247087</v>
      </c>
      <c r="C609" s="185">
        <v>3.65</v>
      </c>
      <c r="D609" s="297">
        <f t="shared" si="0"/>
        <v>16.859726960247087</v>
      </c>
      <c r="E609" s="581">
        <f t="shared" si="1"/>
        <v>189.10699656271797</v>
      </c>
      <c r="F609" s="582"/>
    </row>
    <row r="610" spans="1:6" ht="11.25">
      <c r="A610" s="293" t="s">
        <v>279</v>
      </c>
      <c r="B610" s="297">
        <f>Base!G573</f>
        <v>179.22204294111785</v>
      </c>
      <c r="C610" s="185">
        <v>3.65</v>
      </c>
      <c r="D610" s="297">
        <f t="shared" si="0"/>
        <v>17.922204294111786</v>
      </c>
      <c r="E610" s="581">
        <f t="shared" si="1"/>
        <v>200.79424723522965</v>
      </c>
      <c r="F610" s="582"/>
    </row>
    <row r="611" spans="1:6" ht="11.25">
      <c r="A611" s="293" t="s">
        <v>280</v>
      </c>
      <c r="B611" s="297">
        <f>Base!G574</f>
        <v>205.77345671017235</v>
      </c>
      <c r="C611" s="185">
        <v>3.65</v>
      </c>
      <c r="D611" s="297">
        <f t="shared" si="0"/>
        <v>20.577345671017238</v>
      </c>
      <c r="E611" s="581">
        <f aca="true" t="shared" si="2" ref="E611:E630">B611+C611+D611</f>
        <v>230.0008023811896</v>
      </c>
      <c r="F611" s="582"/>
    </row>
    <row r="612" spans="1:6" ht="11.25">
      <c r="A612" s="293" t="s">
        <v>281</v>
      </c>
      <c r="B612" s="297">
        <f>Base!G575</f>
        <v>232.32487047922683</v>
      </c>
      <c r="C612" s="185">
        <v>3.65</v>
      </c>
      <c r="D612" s="297">
        <f t="shared" si="0"/>
        <v>23.232487047922685</v>
      </c>
      <c r="E612" s="581">
        <f t="shared" si="2"/>
        <v>259.2073575271495</v>
      </c>
      <c r="F612" s="582"/>
    </row>
    <row r="613" spans="1:6" ht="11.25">
      <c r="A613" s="293" t="s">
        <v>282</v>
      </c>
      <c r="B613" s="297">
        <f>Base!G576</f>
        <v>258.86576467071836</v>
      </c>
      <c r="C613" s="185">
        <v>3.65</v>
      </c>
      <c r="D613" s="297">
        <f t="shared" si="0"/>
        <v>25.886576467071837</v>
      </c>
      <c r="E613" s="581">
        <f t="shared" si="2"/>
        <v>288.4023411377902</v>
      </c>
      <c r="F613" s="582"/>
    </row>
    <row r="614" spans="1:6" ht="11.25">
      <c r="A614" s="293" t="s">
        <v>283</v>
      </c>
      <c r="B614" s="297">
        <f>Base!G577</f>
        <v>285.4171784397728</v>
      </c>
      <c r="C614" s="185">
        <v>3.65</v>
      </c>
      <c r="D614" s="297">
        <f t="shared" si="0"/>
        <v>28.54171784397728</v>
      </c>
      <c r="E614" s="581">
        <f t="shared" si="2"/>
        <v>317.60889628375</v>
      </c>
      <c r="F614" s="582"/>
    </row>
    <row r="615" spans="1:6" ht="11.25">
      <c r="A615" s="293" t="s">
        <v>284</v>
      </c>
      <c r="B615" s="297">
        <f>Base!G578</f>
        <v>311.9685922088273</v>
      </c>
      <c r="C615" s="185">
        <v>3.65</v>
      </c>
      <c r="D615" s="297">
        <f t="shared" si="0"/>
        <v>31.196859220882732</v>
      </c>
      <c r="E615" s="581">
        <f t="shared" si="2"/>
        <v>346.81545142971004</v>
      </c>
      <c r="F615" s="582"/>
    </row>
    <row r="616" spans="1:6" ht="11.25">
      <c r="A616" s="293" t="s">
        <v>285</v>
      </c>
      <c r="B616" s="297">
        <f>Base!G579</f>
        <v>338.5200059778818</v>
      </c>
      <c r="C616" s="185">
        <v>3.65</v>
      </c>
      <c r="D616" s="297">
        <f t="shared" si="0"/>
        <v>33.852000597788184</v>
      </c>
      <c r="E616" s="581">
        <f t="shared" si="2"/>
        <v>376.02200657566993</v>
      </c>
      <c r="F616" s="582"/>
    </row>
    <row r="617" spans="1:6" ht="11.25">
      <c r="A617" s="293" t="s">
        <v>305</v>
      </c>
      <c r="B617" s="297">
        <f>Base!G580</f>
        <v>365.07141974693633</v>
      </c>
      <c r="C617" s="185">
        <v>3.65</v>
      </c>
      <c r="D617" s="297">
        <f t="shared" si="0"/>
        <v>36.50714197469363</v>
      </c>
      <c r="E617" s="581">
        <f t="shared" si="2"/>
        <v>405.22856172162994</v>
      </c>
      <c r="F617" s="582"/>
    </row>
    <row r="618" spans="1:6" ht="11.25">
      <c r="A618" s="293" t="s">
        <v>306</v>
      </c>
      <c r="B618" s="297">
        <f>Base!G581</f>
        <v>391.62283351599075</v>
      </c>
      <c r="C618" s="185">
        <v>3.65</v>
      </c>
      <c r="D618" s="297">
        <f t="shared" si="0"/>
        <v>39.16228335159908</v>
      </c>
      <c r="E618" s="581">
        <f t="shared" si="2"/>
        <v>434.4351168675898</v>
      </c>
      <c r="F618" s="582"/>
    </row>
    <row r="619" spans="1:6" ht="11.25">
      <c r="A619" s="293" t="s">
        <v>307</v>
      </c>
      <c r="B619" s="297">
        <f>Base!G582</f>
        <v>418.1742472850453</v>
      </c>
      <c r="C619" s="185">
        <v>3.65</v>
      </c>
      <c r="D619" s="297">
        <f t="shared" si="0"/>
        <v>41.817424728504534</v>
      </c>
      <c r="E619" s="581">
        <f t="shared" si="2"/>
        <v>463.6416720135498</v>
      </c>
      <c r="F619" s="582"/>
    </row>
    <row r="620" spans="1:6" ht="11.25">
      <c r="A620" s="293" t="s">
        <v>308</v>
      </c>
      <c r="B620" s="297">
        <f>Base!G583</f>
        <v>444.71514147653676</v>
      </c>
      <c r="C620" s="185">
        <v>3.65</v>
      </c>
      <c r="D620" s="297">
        <f t="shared" si="0"/>
        <v>44.47151414765368</v>
      </c>
      <c r="E620" s="581">
        <f t="shared" si="2"/>
        <v>492.8366556241904</v>
      </c>
      <c r="F620" s="582"/>
    </row>
    <row r="621" spans="1:6" ht="11.25">
      <c r="A621" s="293" t="s">
        <v>309</v>
      </c>
      <c r="B621" s="297">
        <f>Base!G584</f>
        <v>471.26655524559123</v>
      </c>
      <c r="C621" s="185">
        <v>3.65</v>
      </c>
      <c r="D621" s="297">
        <f t="shared" si="0"/>
        <v>47.126655524559126</v>
      </c>
      <c r="E621" s="581">
        <f t="shared" si="2"/>
        <v>522.0432107701504</v>
      </c>
      <c r="F621" s="582"/>
    </row>
    <row r="622" spans="1:6" ht="11.25">
      <c r="A622" s="293" t="s">
        <v>310</v>
      </c>
      <c r="B622" s="297">
        <f>Base!G585</f>
        <v>497.81796901464577</v>
      </c>
      <c r="C622" s="185">
        <v>3.65</v>
      </c>
      <c r="D622" s="297">
        <f t="shared" si="0"/>
        <v>49.78179690146458</v>
      </c>
      <c r="E622" s="581">
        <f t="shared" si="2"/>
        <v>551.2497659161103</v>
      </c>
      <c r="F622" s="582"/>
    </row>
    <row r="623" spans="1:6" ht="11.25">
      <c r="A623" s="293" t="s">
        <v>311</v>
      </c>
      <c r="B623" s="297">
        <f>Base!G586</f>
        <v>524.3693827837003</v>
      </c>
      <c r="C623" s="185">
        <v>3.65</v>
      </c>
      <c r="D623" s="297">
        <f t="shared" si="0"/>
        <v>52.436938278370036</v>
      </c>
      <c r="E623" s="581">
        <f t="shared" si="2"/>
        <v>580.4563210620703</v>
      </c>
      <c r="F623" s="582"/>
    </row>
    <row r="624" spans="1:6" ht="11.25">
      <c r="A624" s="293" t="s">
        <v>312</v>
      </c>
      <c r="B624" s="297">
        <f>Base!G587</f>
        <v>550.9207965527548</v>
      </c>
      <c r="C624" s="185">
        <v>3.65</v>
      </c>
      <c r="D624" s="297">
        <f t="shared" si="0"/>
        <v>55.092079655275484</v>
      </c>
      <c r="E624" s="581">
        <f t="shared" si="2"/>
        <v>609.6628762080303</v>
      </c>
      <c r="F624" s="582"/>
    </row>
    <row r="625" spans="1:6" ht="11.25">
      <c r="A625" s="293" t="s">
        <v>313</v>
      </c>
      <c r="B625" s="297">
        <f>Base!G588</f>
        <v>577.4827298993723</v>
      </c>
      <c r="C625" s="185">
        <v>3.65</v>
      </c>
      <c r="D625" s="297">
        <f t="shared" si="0"/>
        <v>57.748272989937234</v>
      </c>
      <c r="E625" s="581">
        <f t="shared" si="2"/>
        <v>638.8810028893096</v>
      </c>
      <c r="F625" s="582"/>
    </row>
    <row r="626" spans="1:6" ht="11.25">
      <c r="A626" s="293" t="s">
        <v>314</v>
      </c>
      <c r="B626" s="297">
        <f>Base!G589</f>
        <v>604.0341436684267</v>
      </c>
      <c r="C626" s="185">
        <v>3.65</v>
      </c>
      <c r="D626" s="297">
        <f t="shared" si="0"/>
        <v>60.403414366842675</v>
      </c>
      <c r="E626" s="581">
        <f t="shared" si="2"/>
        <v>668.0875580352694</v>
      </c>
      <c r="F626" s="582"/>
    </row>
    <row r="627" spans="1:6" ht="11.25">
      <c r="A627" s="293" t="s">
        <v>315</v>
      </c>
      <c r="B627" s="297">
        <f>Base!G590</f>
        <v>630.5750378599182</v>
      </c>
      <c r="C627" s="185">
        <v>3.65</v>
      </c>
      <c r="D627" s="297">
        <f t="shared" si="0"/>
        <v>63.05750378599183</v>
      </c>
      <c r="E627" s="581">
        <f t="shared" si="2"/>
        <v>697.28254164591</v>
      </c>
      <c r="F627" s="582"/>
    </row>
    <row r="628" spans="1:6" ht="11.25">
      <c r="A628" s="293" t="s">
        <v>316</v>
      </c>
      <c r="B628" s="297">
        <f>Base!G591</f>
        <v>657.1264516289727</v>
      </c>
      <c r="C628" s="185">
        <v>3.65</v>
      </c>
      <c r="D628" s="297">
        <f t="shared" si="0"/>
        <v>65.71264516289727</v>
      </c>
      <c r="E628" s="581">
        <f t="shared" si="2"/>
        <v>726.48909679187</v>
      </c>
      <c r="F628" s="582"/>
    </row>
    <row r="629" spans="1:6" ht="11.25">
      <c r="A629" s="293" t="s">
        <v>317</v>
      </c>
      <c r="B629" s="297">
        <f>Base!G592</f>
        <v>683.6778653980273</v>
      </c>
      <c r="C629" s="185">
        <v>3.65</v>
      </c>
      <c r="D629" s="297">
        <f t="shared" si="0"/>
        <v>68.36778653980274</v>
      </c>
      <c r="E629" s="581">
        <f t="shared" si="2"/>
        <v>755.69565193783</v>
      </c>
      <c r="F629" s="582"/>
    </row>
    <row r="630" spans="1:6" ht="12" thickBot="1">
      <c r="A630" s="294" t="s">
        <v>318</v>
      </c>
      <c r="B630" s="298">
        <f>Base!G593</f>
        <v>710.2292791670817</v>
      </c>
      <c r="C630" s="299">
        <v>3.65</v>
      </c>
      <c r="D630" s="298">
        <f t="shared" si="0"/>
        <v>71.02292791670817</v>
      </c>
      <c r="E630" s="583">
        <f t="shared" si="2"/>
        <v>784.9022070837898</v>
      </c>
      <c r="F630" s="584"/>
    </row>
    <row r="631" spans="1:6" ht="12.75" customHeight="1">
      <c r="A631" s="519" t="s">
        <v>96</v>
      </c>
      <c r="B631" s="520"/>
      <c r="C631" s="520"/>
      <c r="D631" s="520"/>
      <c r="E631" s="520"/>
      <c r="F631" s="521"/>
    </row>
    <row r="632" spans="1:6" ht="11.25" customHeight="1">
      <c r="A632" s="519"/>
      <c r="B632" s="520"/>
      <c r="C632" s="520"/>
      <c r="D632" s="520"/>
      <c r="E632" s="520"/>
      <c r="F632" s="521"/>
    </row>
    <row r="633" spans="1:6" ht="11.25">
      <c r="A633" s="522"/>
      <c r="B633" s="523"/>
      <c r="C633" s="523"/>
      <c r="D633" s="523"/>
      <c r="E633" s="523"/>
      <c r="F633" s="524"/>
    </row>
    <row r="634" spans="1:6" ht="11.25">
      <c r="A634" s="585" t="s">
        <v>319</v>
      </c>
      <c r="B634" s="586"/>
      <c r="C634" s="586"/>
      <c r="D634" s="586"/>
      <c r="E634" s="586"/>
      <c r="F634" s="587"/>
    </row>
    <row r="635" spans="1:6" ht="11.25">
      <c r="A635" s="588" t="s">
        <v>97</v>
      </c>
      <c r="B635" s="589"/>
      <c r="C635" s="589"/>
      <c r="D635" s="589"/>
      <c r="E635" s="590"/>
      <c r="F635" s="591"/>
    </row>
    <row r="636" spans="1:6" ht="11.25">
      <c r="A636" s="588"/>
      <c r="B636" s="589"/>
      <c r="C636" s="589"/>
      <c r="D636" s="589"/>
      <c r="E636" s="590"/>
      <c r="F636" s="591"/>
    </row>
    <row r="637" spans="1:6" ht="11.25">
      <c r="A637" s="588"/>
      <c r="B637" s="589"/>
      <c r="C637" s="589"/>
      <c r="D637" s="589"/>
      <c r="E637" s="590"/>
      <c r="F637" s="591"/>
    </row>
    <row r="638" spans="1:6" ht="11.25">
      <c r="A638" s="588"/>
      <c r="B638" s="589"/>
      <c r="C638" s="589"/>
      <c r="D638" s="589"/>
      <c r="E638" s="590"/>
      <c r="F638" s="591"/>
    </row>
    <row r="639" spans="1:6" ht="11.25">
      <c r="A639" s="588"/>
      <c r="B639" s="589"/>
      <c r="C639" s="589"/>
      <c r="D639" s="589"/>
      <c r="E639" s="590"/>
      <c r="F639" s="591"/>
    </row>
    <row r="640" spans="1:6" ht="11.25">
      <c r="A640" s="588"/>
      <c r="B640" s="589"/>
      <c r="C640" s="589"/>
      <c r="D640" s="589"/>
      <c r="E640" s="590"/>
      <c r="F640" s="591"/>
    </row>
    <row r="641" spans="1:6" ht="11.25">
      <c r="A641" s="588"/>
      <c r="B641" s="589"/>
      <c r="C641" s="589"/>
      <c r="D641" s="589"/>
      <c r="E641" s="590"/>
      <c r="F641" s="591"/>
    </row>
    <row r="642" spans="1:6" ht="11.25">
      <c r="A642" s="588"/>
      <c r="B642" s="589"/>
      <c r="C642" s="589"/>
      <c r="D642" s="589"/>
      <c r="E642" s="590"/>
      <c r="F642" s="591"/>
    </row>
    <row r="643" spans="1:6" ht="11.25">
      <c r="A643" s="588"/>
      <c r="B643" s="589"/>
      <c r="C643" s="589"/>
      <c r="D643" s="589"/>
      <c r="E643" s="590"/>
      <c r="F643" s="591"/>
    </row>
    <row r="644" spans="1:6" ht="11.25">
      <c r="A644" s="588"/>
      <c r="B644" s="589"/>
      <c r="C644" s="589"/>
      <c r="D644" s="589"/>
      <c r="E644" s="590"/>
      <c r="F644" s="591"/>
    </row>
    <row r="645" spans="1:6" ht="12" thickBot="1">
      <c r="A645" s="588"/>
      <c r="B645" s="589"/>
      <c r="C645" s="589"/>
      <c r="D645" s="589"/>
      <c r="E645" s="590"/>
      <c r="F645" s="591"/>
    </row>
    <row r="646" spans="1:6" ht="35.25" customHeight="1">
      <c r="A646" s="502" t="s">
        <v>595</v>
      </c>
      <c r="B646" s="503"/>
      <c r="C646" s="503"/>
      <c r="D646" s="503"/>
      <c r="E646" s="503"/>
      <c r="F646" s="504"/>
    </row>
    <row r="647" spans="1:6" ht="35.25" customHeight="1" thickBot="1">
      <c r="A647" s="534" t="s">
        <v>596</v>
      </c>
      <c r="B647" s="535"/>
      <c r="C647" s="535"/>
      <c r="D647" s="535"/>
      <c r="E647" s="535"/>
      <c r="F647" s="536"/>
    </row>
    <row r="648" spans="1:6" ht="11.25">
      <c r="A648" s="577" t="s">
        <v>321</v>
      </c>
      <c r="B648" s="578"/>
      <c r="C648" s="578"/>
      <c r="D648" s="578"/>
      <c r="E648" s="579"/>
      <c r="F648" s="580"/>
    </row>
    <row r="649" spans="1:6" ht="11.25">
      <c r="A649" s="231" t="s">
        <v>100</v>
      </c>
      <c r="B649" s="571" t="s">
        <v>101</v>
      </c>
      <c r="C649" s="572"/>
      <c r="D649" s="157" t="s">
        <v>102</v>
      </c>
      <c r="E649" s="261"/>
      <c r="F649" s="232" t="s">
        <v>103</v>
      </c>
    </row>
    <row r="650" spans="1:6" ht="11.25">
      <c r="A650" s="229" t="s">
        <v>104</v>
      </c>
      <c r="B650" s="471" t="s">
        <v>116</v>
      </c>
      <c r="C650" s="471"/>
      <c r="D650" s="179" t="s">
        <v>322</v>
      </c>
      <c r="E650" s="274"/>
      <c r="F650" s="233">
        <f>Base!G617</f>
        <v>117.04081996612533</v>
      </c>
    </row>
    <row r="651" spans="1:6" ht="11.25">
      <c r="A651" s="229" t="s">
        <v>153</v>
      </c>
      <c r="B651" s="471"/>
      <c r="C651" s="471"/>
      <c r="D651" s="179" t="s">
        <v>154</v>
      </c>
      <c r="E651" s="274"/>
      <c r="F651" s="233">
        <f>Base!G618</f>
        <v>3.797567500249078</v>
      </c>
    </row>
    <row r="652" spans="1:6" ht="11.25">
      <c r="A652" s="229"/>
      <c r="B652" s="471"/>
      <c r="C652" s="471"/>
      <c r="D652" s="180" t="s">
        <v>155</v>
      </c>
      <c r="E652" s="275"/>
      <c r="F652" s="227">
        <f>SUM(F650:F651)</f>
        <v>120.8383874663744</v>
      </c>
    </row>
    <row r="653" spans="1:6" ht="11.25">
      <c r="A653" s="473"/>
      <c r="B653" s="471"/>
      <c r="C653" s="471"/>
      <c r="D653" s="471"/>
      <c r="E653" s="474"/>
      <c r="F653" s="475"/>
    </row>
    <row r="654" spans="1:6" ht="11.25">
      <c r="A654" s="229" t="s">
        <v>323</v>
      </c>
      <c r="B654" s="471" t="s">
        <v>85</v>
      </c>
      <c r="C654" s="471"/>
      <c r="D654" s="471"/>
      <c r="E654" s="474"/>
      <c r="F654" s="475"/>
    </row>
    <row r="655" spans="1:6" ht="11.25">
      <c r="A655" s="473"/>
      <c r="B655" s="471"/>
      <c r="C655" s="471"/>
      <c r="D655" s="471"/>
      <c r="E655" s="474"/>
      <c r="F655" s="475"/>
    </row>
    <row r="656" spans="1:6" ht="11.25">
      <c r="A656" s="229"/>
      <c r="B656" s="471"/>
      <c r="C656" s="471"/>
      <c r="D656" s="179" t="s">
        <v>145</v>
      </c>
      <c r="E656" s="274"/>
      <c r="F656" s="233">
        <f>F652*10%</f>
        <v>12.08383874663744</v>
      </c>
    </row>
    <row r="657" spans="1:6" ht="11.25">
      <c r="A657" s="229"/>
      <c r="B657" s="471"/>
      <c r="C657" s="471"/>
      <c r="D657" s="179" t="s">
        <v>160</v>
      </c>
      <c r="E657" s="274"/>
      <c r="F657" s="233">
        <f>Base!G624</f>
        <v>6.995519079406196</v>
      </c>
    </row>
    <row r="658" spans="1:6" ht="12" thickBot="1">
      <c r="A658" s="234"/>
      <c r="B658" s="479"/>
      <c r="C658" s="479"/>
      <c r="D658" s="187" t="s">
        <v>155</v>
      </c>
      <c r="E658" s="276"/>
      <c r="F658" s="228">
        <f>SUM(F656:F657)</f>
        <v>19.079357826043637</v>
      </c>
    </row>
    <row r="659" spans="1:6" ht="12.75" customHeight="1" thickBot="1">
      <c r="A659" s="476" t="s">
        <v>144</v>
      </c>
      <c r="B659" s="477"/>
      <c r="C659" s="477"/>
      <c r="D659" s="478"/>
      <c r="E659" s="256"/>
      <c r="F659" s="188">
        <f>F652+F658</f>
        <v>139.91774529241803</v>
      </c>
    </row>
    <row r="660" spans="1:6" ht="11.25">
      <c r="A660" s="229" t="s">
        <v>104</v>
      </c>
      <c r="B660" s="471" t="s">
        <v>324</v>
      </c>
      <c r="C660" s="471"/>
      <c r="D660" s="179" t="s">
        <v>325</v>
      </c>
      <c r="E660" s="274"/>
      <c r="F660" s="233">
        <f>Base!G627</f>
        <v>58.58352744844076</v>
      </c>
    </row>
    <row r="661" spans="1:6" ht="11.25">
      <c r="A661" s="229" t="s">
        <v>153</v>
      </c>
      <c r="B661" s="471"/>
      <c r="C661" s="471"/>
      <c r="D661" s="179" t="s">
        <v>154</v>
      </c>
      <c r="E661" s="274"/>
      <c r="F661" s="233">
        <f>Base!G628</f>
        <v>3.797567500249078</v>
      </c>
    </row>
    <row r="662" spans="1:6" ht="11.25">
      <c r="A662" s="229"/>
      <c r="B662" s="471"/>
      <c r="C662" s="471"/>
      <c r="D662" s="180" t="s">
        <v>155</v>
      </c>
      <c r="E662" s="275"/>
      <c r="F662" s="227">
        <f>SUM(F660:F661)</f>
        <v>62.38109494868984</v>
      </c>
    </row>
    <row r="663" spans="1:6" ht="11.25">
      <c r="A663" s="473"/>
      <c r="B663" s="471"/>
      <c r="C663" s="471"/>
      <c r="D663" s="471"/>
      <c r="E663" s="474"/>
      <c r="F663" s="475"/>
    </row>
    <row r="664" spans="1:6" ht="11.25">
      <c r="A664" s="229" t="s">
        <v>323</v>
      </c>
      <c r="B664" s="471" t="s">
        <v>636</v>
      </c>
      <c r="C664" s="471"/>
      <c r="D664" s="471"/>
      <c r="E664" s="474"/>
      <c r="F664" s="475"/>
    </row>
    <row r="665" spans="1:6" ht="11.25">
      <c r="A665" s="473"/>
      <c r="B665" s="471"/>
      <c r="C665" s="471"/>
      <c r="D665" s="471"/>
      <c r="E665" s="474"/>
      <c r="F665" s="475"/>
    </row>
    <row r="666" spans="1:6" ht="11.25">
      <c r="A666" s="229"/>
      <c r="B666" s="471"/>
      <c r="C666" s="471"/>
      <c r="D666" s="179" t="s">
        <v>145</v>
      </c>
      <c r="E666" s="274"/>
      <c r="F666" s="233">
        <f>F662*10%</f>
        <v>6.238109494868985</v>
      </c>
    </row>
    <row r="667" spans="1:6" ht="11.25">
      <c r="A667" s="229"/>
      <c r="B667" s="471"/>
      <c r="C667" s="471"/>
      <c r="D667" s="179" t="s">
        <v>160</v>
      </c>
      <c r="E667" s="274"/>
      <c r="F667" s="233">
        <f>Base!G634</f>
        <v>7.290067251170668</v>
      </c>
    </row>
    <row r="668" spans="1:6" ht="12" thickBot="1">
      <c r="A668" s="234"/>
      <c r="B668" s="479"/>
      <c r="C668" s="479"/>
      <c r="D668" s="187" t="s">
        <v>155</v>
      </c>
      <c r="E668" s="276"/>
      <c r="F668" s="228">
        <f>SUM(F666:F667)</f>
        <v>13.528176746039652</v>
      </c>
    </row>
    <row r="669" spans="1:6" ht="12.75" customHeight="1" thickBot="1">
      <c r="A669" s="476" t="s">
        <v>144</v>
      </c>
      <c r="B669" s="477"/>
      <c r="C669" s="477"/>
      <c r="D669" s="478"/>
      <c r="E669" s="256"/>
      <c r="F669" s="188">
        <f>SUM(F662+F668)</f>
        <v>75.9092716947295</v>
      </c>
    </row>
    <row r="670" spans="1:6" ht="11.25">
      <c r="A670" s="229" t="s">
        <v>326</v>
      </c>
      <c r="B670" s="471"/>
      <c r="C670" s="471"/>
      <c r="D670" s="179" t="s">
        <v>327</v>
      </c>
      <c r="E670" s="274"/>
      <c r="F670" s="233">
        <f>Base!G639</f>
        <v>10.982438975789576</v>
      </c>
    </row>
    <row r="671" spans="1:6" ht="11.25">
      <c r="A671" s="229" t="s">
        <v>153</v>
      </c>
      <c r="B671" s="471"/>
      <c r="C671" s="471"/>
      <c r="D671" s="179" t="s">
        <v>154</v>
      </c>
      <c r="E671" s="274"/>
      <c r="F671" s="233">
        <f>Base!G640</f>
        <v>3.797567500249078</v>
      </c>
    </row>
    <row r="672" spans="1:6" ht="11.25">
      <c r="A672" s="229"/>
      <c r="B672" s="471"/>
      <c r="C672" s="471"/>
      <c r="D672" s="180" t="s">
        <v>155</v>
      </c>
      <c r="E672" s="275"/>
      <c r="F672" s="227">
        <f>SUM(F670:F671)</f>
        <v>14.780006476038654</v>
      </c>
    </row>
    <row r="673" spans="1:6" ht="11.25">
      <c r="A673" s="473"/>
      <c r="B673" s="471"/>
      <c r="C673" s="471"/>
      <c r="D673" s="471"/>
      <c r="E673" s="474"/>
      <c r="F673" s="475"/>
    </row>
    <row r="674" spans="1:6" ht="11.25">
      <c r="A674" s="229" t="s">
        <v>323</v>
      </c>
      <c r="B674" s="471" t="s">
        <v>635</v>
      </c>
      <c r="C674" s="471"/>
      <c r="D674" s="471"/>
      <c r="E674" s="474"/>
      <c r="F674" s="475"/>
    </row>
    <row r="675" spans="1:6" ht="11.25">
      <c r="A675" s="473"/>
      <c r="B675" s="471"/>
      <c r="C675" s="471"/>
      <c r="D675" s="471"/>
      <c r="E675" s="474"/>
      <c r="F675" s="475"/>
    </row>
    <row r="676" spans="1:6" ht="12" thickBot="1">
      <c r="A676" s="234"/>
      <c r="B676" s="479"/>
      <c r="C676" s="479"/>
      <c r="D676" s="189" t="s">
        <v>145</v>
      </c>
      <c r="E676" s="277"/>
      <c r="F676" s="235">
        <f>F672*10%</f>
        <v>1.4780006476038654</v>
      </c>
    </row>
    <row r="677" spans="1:6" ht="12.75" customHeight="1" thickBot="1">
      <c r="A677" s="476" t="s">
        <v>144</v>
      </c>
      <c r="B677" s="477"/>
      <c r="C677" s="477"/>
      <c r="D677" s="478"/>
      <c r="E677" s="256"/>
      <c r="F677" s="188">
        <f>SUM(F672+F676)</f>
        <v>16.25800712364252</v>
      </c>
    </row>
    <row r="678" spans="1:6" ht="11.25">
      <c r="A678" s="229" t="s">
        <v>328</v>
      </c>
      <c r="B678" s="471"/>
      <c r="C678" s="471"/>
      <c r="D678" s="179" t="s">
        <v>329</v>
      </c>
      <c r="E678" s="274"/>
      <c r="F678" s="233">
        <f>Base!G649</f>
        <v>14.643251967719438</v>
      </c>
    </row>
    <row r="679" spans="1:6" ht="12" thickBot="1">
      <c r="A679" s="229"/>
      <c r="B679" s="471"/>
      <c r="C679" s="471"/>
      <c r="D679" s="179" t="s">
        <v>330</v>
      </c>
      <c r="E679" s="274"/>
      <c r="F679" s="233">
        <f>Base!G650</f>
        <v>10.519577563016837</v>
      </c>
    </row>
    <row r="680" spans="1:6" ht="12" thickBot="1">
      <c r="A680" s="480" t="s">
        <v>331</v>
      </c>
      <c r="B680" s="481"/>
      <c r="C680" s="481"/>
      <c r="D680" s="481"/>
      <c r="E680" s="482"/>
      <c r="F680" s="483"/>
    </row>
    <row r="681" spans="1:6" ht="12" thickBot="1">
      <c r="A681" s="193" t="s">
        <v>100</v>
      </c>
      <c r="B681" s="530" t="s">
        <v>101</v>
      </c>
      <c r="C681" s="533"/>
      <c r="D681" s="193" t="s">
        <v>102</v>
      </c>
      <c r="E681" s="193"/>
      <c r="F681" s="195" t="s">
        <v>103</v>
      </c>
    </row>
    <row r="682" spans="1:6" ht="11.25">
      <c r="A682" s="214" t="s">
        <v>104</v>
      </c>
      <c r="B682" s="466" t="s">
        <v>107</v>
      </c>
      <c r="C682" s="466"/>
      <c r="D682" s="200" t="s">
        <v>322</v>
      </c>
      <c r="E682" s="278"/>
      <c r="F682" s="236">
        <f>Base!G654</f>
        <v>352.7950727308957</v>
      </c>
    </row>
    <row r="683" spans="1:6" ht="11.25">
      <c r="A683" s="162" t="s">
        <v>153</v>
      </c>
      <c r="B683" s="467"/>
      <c r="C683" s="467"/>
      <c r="D683" s="181" t="s">
        <v>154</v>
      </c>
      <c r="E683" s="279"/>
      <c r="F683" s="222">
        <f>Base!G655</f>
        <v>3.797567500249078</v>
      </c>
    </row>
    <row r="684" spans="1:6" ht="11.25">
      <c r="A684" s="162"/>
      <c r="B684" s="467"/>
      <c r="C684" s="467"/>
      <c r="D684" s="167" t="s">
        <v>155</v>
      </c>
      <c r="E684" s="267"/>
      <c r="F684" s="227">
        <f>F682+F683</f>
        <v>356.5926402311448</v>
      </c>
    </row>
    <row r="685" spans="1:6" ht="11.25">
      <c r="A685" s="468"/>
      <c r="B685" s="467"/>
      <c r="C685" s="467"/>
      <c r="D685" s="467"/>
      <c r="E685" s="469"/>
      <c r="F685" s="470"/>
    </row>
    <row r="686" spans="1:6" ht="11.25">
      <c r="A686" s="162" t="s">
        <v>323</v>
      </c>
      <c r="B686" s="467" t="s">
        <v>637</v>
      </c>
      <c r="C686" s="467"/>
      <c r="D686" s="467"/>
      <c r="E686" s="469"/>
      <c r="F686" s="470"/>
    </row>
    <row r="687" spans="1:6" ht="11.25">
      <c r="A687" s="468"/>
      <c r="B687" s="467"/>
      <c r="C687" s="467"/>
      <c r="D687" s="467"/>
      <c r="E687" s="469"/>
      <c r="F687" s="470"/>
    </row>
    <row r="688" spans="1:6" ht="11.25">
      <c r="A688" s="162"/>
      <c r="B688" s="467"/>
      <c r="C688" s="467"/>
      <c r="D688" s="181" t="s">
        <v>145</v>
      </c>
      <c r="E688" s="279"/>
      <c r="F688" s="222">
        <f>F684*10%</f>
        <v>35.65926402311448</v>
      </c>
    </row>
    <row r="689" spans="1:6" ht="11.25">
      <c r="A689" s="162"/>
      <c r="B689" s="467"/>
      <c r="C689" s="467"/>
      <c r="D689" s="181" t="s">
        <v>160</v>
      </c>
      <c r="E689" s="279"/>
      <c r="F689" s="222">
        <f>Base!G661</f>
        <v>7.290067251170668</v>
      </c>
    </row>
    <row r="690" spans="1:6" ht="12" thickBot="1">
      <c r="A690" s="218"/>
      <c r="B690" s="472"/>
      <c r="C690" s="472"/>
      <c r="D690" s="175" t="s">
        <v>155</v>
      </c>
      <c r="E690" s="271"/>
      <c r="F690" s="230">
        <f>SUM(F688:F689)</f>
        <v>42.94933127428515</v>
      </c>
    </row>
    <row r="691" spans="1:6" ht="12" thickBot="1">
      <c r="A691" s="487" t="s">
        <v>144</v>
      </c>
      <c r="B691" s="488"/>
      <c r="C691" s="488"/>
      <c r="D691" s="489"/>
      <c r="E691" s="258"/>
      <c r="F691" s="190">
        <f>F684+F690</f>
        <v>399.54197150542996</v>
      </c>
    </row>
    <row r="692" spans="1:6" ht="11.25">
      <c r="A692" s="162" t="s">
        <v>104</v>
      </c>
      <c r="B692" s="467" t="s">
        <v>324</v>
      </c>
      <c r="C692" s="467"/>
      <c r="D692" s="181" t="s">
        <v>325</v>
      </c>
      <c r="E692" s="279"/>
      <c r="F692" s="222">
        <f>Base!G664</f>
        <v>58.58352744844076</v>
      </c>
    </row>
    <row r="693" spans="1:6" ht="11.25">
      <c r="A693" s="162" t="s">
        <v>153</v>
      </c>
      <c r="B693" s="467"/>
      <c r="C693" s="467"/>
      <c r="D693" s="181" t="s">
        <v>154</v>
      </c>
      <c r="E693" s="279"/>
      <c r="F693" s="222">
        <f>Base!G665</f>
        <v>3.797567500249078</v>
      </c>
    </row>
    <row r="694" spans="1:6" ht="11.25">
      <c r="A694" s="162"/>
      <c r="B694" s="467"/>
      <c r="C694" s="467"/>
      <c r="D694" s="167" t="s">
        <v>155</v>
      </c>
      <c r="E694" s="267"/>
      <c r="F694" s="227">
        <f>SUM(F692:F693)</f>
        <v>62.38109494868984</v>
      </c>
    </row>
    <row r="695" spans="1:6" ht="11.25">
      <c r="A695" s="468"/>
      <c r="B695" s="467"/>
      <c r="C695" s="467"/>
      <c r="D695" s="467"/>
      <c r="E695" s="469"/>
      <c r="F695" s="470"/>
    </row>
    <row r="696" spans="1:6" ht="11.25">
      <c r="A696" s="162" t="s">
        <v>323</v>
      </c>
      <c r="B696" s="467" t="s">
        <v>636</v>
      </c>
      <c r="C696" s="467"/>
      <c r="D696" s="467"/>
      <c r="E696" s="469"/>
      <c r="F696" s="470"/>
    </row>
    <row r="697" spans="1:6" ht="11.25">
      <c r="A697" s="468"/>
      <c r="B697" s="467"/>
      <c r="C697" s="467"/>
      <c r="D697" s="467"/>
      <c r="E697" s="469"/>
      <c r="F697" s="470"/>
    </row>
    <row r="698" spans="1:6" ht="11.25">
      <c r="A698" s="162"/>
      <c r="B698" s="467"/>
      <c r="C698" s="467"/>
      <c r="D698" s="181" t="s">
        <v>145</v>
      </c>
      <c r="E698" s="279"/>
      <c r="F698" s="222">
        <f>F694*10%</f>
        <v>6.238109494868985</v>
      </c>
    </row>
    <row r="699" spans="1:6" ht="11.25">
      <c r="A699" s="162"/>
      <c r="B699" s="467"/>
      <c r="C699" s="467"/>
      <c r="D699" s="181" t="s">
        <v>160</v>
      </c>
      <c r="E699" s="279"/>
      <c r="F699" s="222">
        <f>Base!G671</f>
        <v>7.290067251170668</v>
      </c>
    </row>
    <row r="700" spans="1:6" ht="12" thickBot="1">
      <c r="A700" s="218"/>
      <c r="B700" s="472"/>
      <c r="C700" s="472"/>
      <c r="D700" s="175" t="s">
        <v>155</v>
      </c>
      <c r="E700" s="271"/>
      <c r="F700" s="228">
        <f>SUM(F698:F699)</f>
        <v>13.528176746039652</v>
      </c>
    </row>
    <row r="701" spans="1:6" ht="12.75" customHeight="1" thickBot="1">
      <c r="A701" s="574" t="s">
        <v>144</v>
      </c>
      <c r="B701" s="575"/>
      <c r="C701" s="575"/>
      <c r="D701" s="576"/>
      <c r="E701" s="260"/>
      <c r="F701" s="188">
        <f>F684+F690+F694+F700</f>
        <v>475.45124320015947</v>
      </c>
    </row>
    <row r="702" spans="1:6" ht="11.25">
      <c r="A702" s="162" t="s">
        <v>326</v>
      </c>
      <c r="B702" s="467"/>
      <c r="C702" s="467"/>
      <c r="D702" s="181" t="s">
        <v>327</v>
      </c>
      <c r="E702" s="279"/>
      <c r="F702" s="222">
        <f>Base!G676</f>
        <v>10.982438975789576</v>
      </c>
    </row>
    <row r="703" spans="1:6" ht="11.25">
      <c r="A703" s="162" t="s">
        <v>153</v>
      </c>
      <c r="B703" s="467"/>
      <c r="C703" s="467"/>
      <c r="D703" s="181" t="s">
        <v>154</v>
      </c>
      <c r="E703" s="279"/>
      <c r="F703" s="222">
        <f>Base!G677</f>
        <v>3.797567500249078</v>
      </c>
    </row>
    <row r="704" spans="1:6" ht="11.25">
      <c r="A704" s="162"/>
      <c r="B704" s="467"/>
      <c r="C704" s="467"/>
      <c r="D704" s="167" t="s">
        <v>155</v>
      </c>
      <c r="E704" s="267"/>
      <c r="F704" s="227">
        <f>SUM(F702:F703)</f>
        <v>14.780006476038654</v>
      </c>
    </row>
    <row r="705" spans="1:6" ht="11.25">
      <c r="A705" s="468"/>
      <c r="B705" s="467"/>
      <c r="C705" s="467"/>
      <c r="D705" s="467"/>
      <c r="E705" s="469"/>
      <c r="F705" s="470"/>
    </row>
    <row r="706" spans="1:6" ht="11.25">
      <c r="A706" s="162" t="s">
        <v>323</v>
      </c>
      <c r="B706" s="467" t="s">
        <v>638</v>
      </c>
      <c r="C706" s="467"/>
      <c r="D706" s="467"/>
      <c r="E706" s="469"/>
      <c r="F706" s="470"/>
    </row>
    <row r="707" spans="1:6" ht="11.25">
      <c r="A707" s="468"/>
      <c r="B707" s="467"/>
      <c r="C707" s="467"/>
      <c r="D707" s="467"/>
      <c r="E707" s="469"/>
      <c r="F707" s="470"/>
    </row>
    <row r="708" spans="1:6" ht="12" thickBot="1">
      <c r="A708" s="237"/>
      <c r="B708" s="491"/>
      <c r="C708" s="492"/>
      <c r="D708" s="192" t="s">
        <v>145</v>
      </c>
      <c r="E708" s="280"/>
      <c r="F708" s="219">
        <f>F704*10%</f>
        <v>1.4780006476038654</v>
      </c>
    </row>
    <row r="709" spans="1:6" ht="12.75" customHeight="1" thickBot="1">
      <c r="A709" s="487" t="s">
        <v>144</v>
      </c>
      <c r="B709" s="488"/>
      <c r="C709" s="488"/>
      <c r="D709" s="489"/>
      <c r="E709" s="258"/>
      <c r="F709" s="188">
        <f>F704+F708</f>
        <v>16.25800712364252</v>
      </c>
    </row>
    <row r="710" spans="1:6" ht="11.25">
      <c r="A710" s="162" t="s">
        <v>328</v>
      </c>
      <c r="B710" s="467"/>
      <c r="C710" s="467"/>
      <c r="D710" s="181" t="s">
        <v>332</v>
      </c>
      <c r="E710" s="279"/>
      <c r="F710" s="222">
        <f>Base!G686</f>
        <v>58.53092956062568</v>
      </c>
    </row>
    <row r="711" spans="1:6" ht="11.25">
      <c r="A711" s="162"/>
      <c r="B711" s="467"/>
      <c r="C711" s="467"/>
      <c r="D711" s="181" t="s">
        <v>330</v>
      </c>
      <c r="E711" s="279"/>
      <c r="F711" s="222">
        <v>10</v>
      </c>
    </row>
    <row r="712" spans="1:6" ht="11.25">
      <c r="A712" s="162"/>
      <c r="B712" s="467"/>
      <c r="C712" s="467"/>
      <c r="D712" s="181" t="s">
        <v>333</v>
      </c>
      <c r="E712" s="279"/>
      <c r="F712" s="222">
        <f>Base!G688</f>
        <v>0</v>
      </c>
    </row>
    <row r="713" spans="1:6" ht="12" thickBot="1">
      <c r="A713" s="551"/>
      <c r="B713" s="472"/>
      <c r="C713" s="472"/>
      <c r="D713" s="472"/>
      <c r="E713" s="552"/>
      <c r="F713" s="553"/>
    </row>
    <row r="714" spans="1:6" ht="12" thickBot="1">
      <c r="A714" s="480" t="s">
        <v>334</v>
      </c>
      <c r="B714" s="481"/>
      <c r="C714" s="481"/>
      <c r="D714" s="481"/>
      <c r="E714" s="482"/>
      <c r="F714" s="483"/>
    </row>
    <row r="715" spans="1:6" ht="12" thickBot="1">
      <c r="A715" s="193" t="s">
        <v>100</v>
      </c>
      <c r="B715" s="530" t="s">
        <v>101</v>
      </c>
      <c r="C715" s="533"/>
      <c r="D715" s="193" t="s">
        <v>102</v>
      </c>
      <c r="E715" s="193"/>
      <c r="F715" s="195" t="s">
        <v>103</v>
      </c>
    </row>
    <row r="716" spans="1:6" ht="11.25">
      <c r="A716" s="238" t="s">
        <v>104</v>
      </c>
      <c r="B716" s="555" t="s">
        <v>335</v>
      </c>
      <c r="C716" s="555"/>
      <c r="D716" s="194" t="s">
        <v>336</v>
      </c>
      <c r="E716" s="281"/>
      <c r="F716" s="239">
        <f>Base!G692</f>
        <v>58.53092956062568</v>
      </c>
    </row>
    <row r="717" spans="1:6" ht="11.25">
      <c r="A717" s="229" t="s">
        <v>153</v>
      </c>
      <c r="B717" s="557"/>
      <c r="C717" s="557"/>
      <c r="D717" s="179" t="s">
        <v>154</v>
      </c>
      <c r="E717" s="274"/>
      <c r="F717" s="233">
        <f>Base!G693</f>
        <v>3.797567500249078</v>
      </c>
    </row>
    <row r="718" spans="1:6" ht="11.25">
      <c r="A718" s="229"/>
      <c r="B718" s="557"/>
      <c r="C718" s="557"/>
      <c r="D718" s="180" t="s">
        <v>155</v>
      </c>
      <c r="E718" s="275"/>
      <c r="F718" s="227">
        <f>SUM(F715:F717)</f>
        <v>62.32849706087476</v>
      </c>
    </row>
    <row r="719" spans="1:6" ht="11.25">
      <c r="A719" s="473"/>
      <c r="B719" s="471"/>
      <c r="C719" s="471"/>
      <c r="D719" s="471"/>
      <c r="E719" s="474"/>
      <c r="F719" s="475"/>
    </row>
    <row r="720" spans="1:6" ht="11.25">
      <c r="A720" s="229" t="s">
        <v>323</v>
      </c>
      <c r="B720" s="471" t="s">
        <v>636</v>
      </c>
      <c r="C720" s="471"/>
      <c r="D720" s="471"/>
      <c r="E720" s="474"/>
      <c r="F720" s="475"/>
    </row>
    <row r="721" spans="1:6" ht="11.25">
      <c r="A721" s="473"/>
      <c r="B721" s="471"/>
      <c r="C721" s="471"/>
      <c r="D721" s="471"/>
      <c r="E721" s="474"/>
      <c r="F721" s="475"/>
    </row>
    <row r="722" spans="1:6" ht="11.25">
      <c r="A722" s="229"/>
      <c r="B722" s="557"/>
      <c r="C722" s="557"/>
      <c r="D722" s="179" t="s">
        <v>145</v>
      </c>
      <c r="E722" s="274"/>
      <c r="F722" s="233">
        <f>F718*10%</f>
        <v>6.232849706087476</v>
      </c>
    </row>
    <row r="723" spans="1:6" ht="11.25">
      <c r="A723" s="229"/>
      <c r="B723" s="557"/>
      <c r="C723" s="557"/>
      <c r="D723" s="179" t="s">
        <v>160</v>
      </c>
      <c r="E723" s="274"/>
      <c r="F723" s="233">
        <f>Base!G699</f>
        <v>7.290067251170668</v>
      </c>
    </row>
    <row r="724" spans="1:6" ht="12" thickBot="1">
      <c r="A724" s="234"/>
      <c r="B724" s="573"/>
      <c r="C724" s="573"/>
      <c r="D724" s="187" t="s">
        <v>155</v>
      </c>
      <c r="E724" s="276"/>
      <c r="F724" s="228">
        <f>SUM(F722:F723)</f>
        <v>13.522916957258143</v>
      </c>
    </row>
    <row r="725" spans="1:6" ht="12.75" customHeight="1" thickBot="1">
      <c r="A725" s="476" t="s">
        <v>144</v>
      </c>
      <c r="B725" s="477"/>
      <c r="C725" s="477"/>
      <c r="D725" s="478"/>
      <c r="E725" s="256"/>
      <c r="F725" s="150">
        <f>SUM(F718+F724)</f>
        <v>75.8514140181329</v>
      </c>
    </row>
    <row r="726" spans="1:6" ht="11.25">
      <c r="A726" s="229" t="s">
        <v>337</v>
      </c>
      <c r="B726" s="557"/>
      <c r="C726" s="557"/>
      <c r="D726" s="179" t="s">
        <v>327</v>
      </c>
      <c r="E726" s="274"/>
      <c r="F726" s="233">
        <f>Base!G704</f>
        <v>7.342665138985752</v>
      </c>
    </row>
    <row r="727" spans="1:6" ht="11.25">
      <c r="A727" s="229" t="s">
        <v>153</v>
      </c>
      <c r="B727" s="557"/>
      <c r="C727" s="557"/>
      <c r="D727" s="179" t="s">
        <v>154</v>
      </c>
      <c r="E727" s="274"/>
      <c r="F727" s="233">
        <f>Base!G705</f>
        <v>3.797567500249078</v>
      </c>
    </row>
    <row r="728" spans="1:6" ht="11.25">
      <c r="A728" s="229"/>
      <c r="B728" s="557"/>
      <c r="C728" s="557"/>
      <c r="D728" s="180" t="s">
        <v>155</v>
      </c>
      <c r="E728" s="275"/>
      <c r="F728" s="227">
        <f>SUM(F726:F727)</f>
        <v>11.14023263923483</v>
      </c>
    </row>
    <row r="729" spans="1:6" ht="11.25">
      <c r="A729" s="473"/>
      <c r="B729" s="471"/>
      <c r="C729" s="471"/>
      <c r="D729" s="471"/>
      <c r="E729" s="474"/>
      <c r="F729" s="475"/>
    </row>
    <row r="730" spans="1:6" ht="11.25">
      <c r="A730" s="229" t="s">
        <v>323</v>
      </c>
      <c r="B730" s="471" t="s">
        <v>641</v>
      </c>
      <c r="C730" s="471"/>
      <c r="D730" s="471"/>
      <c r="E730" s="474"/>
      <c r="F730" s="475"/>
    </row>
    <row r="731" spans="1:6" ht="11.25">
      <c r="A731" s="473"/>
      <c r="B731" s="471"/>
      <c r="C731" s="471"/>
      <c r="D731" s="471"/>
      <c r="E731" s="474"/>
      <c r="F731" s="475"/>
    </row>
    <row r="732" spans="1:6" ht="12" thickBot="1">
      <c r="A732" s="234"/>
      <c r="B732" s="573"/>
      <c r="C732" s="573"/>
      <c r="D732" s="189" t="s">
        <v>145</v>
      </c>
      <c r="E732" s="277"/>
      <c r="F732" s="235">
        <f>F728*10%</f>
        <v>1.114023263923483</v>
      </c>
    </row>
    <row r="733" spans="1:6" ht="12.75" customHeight="1" thickBot="1">
      <c r="A733" s="476" t="s">
        <v>144</v>
      </c>
      <c r="B733" s="477"/>
      <c r="C733" s="477"/>
      <c r="D733" s="478"/>
      <c r="E733" s="256"/>
      <c r="F733" s="188">
        <f>SUM(F728+F732)</f>
        <v>12.254255903158313</v>
      </c>
    </row>
    <row r="734" spans="1:6" ht="12" thickBot="1">
      <c r="A734" s="229"/>
      <c r="B734" s="557"/>
      <c r="C734" s="557"/>
      <c r="D734" s="179" t="s">
        <v>338</v>
      </c>
      <c r="E734" s="274"/>
      <c r="F734" s="233">
        <v>10</v>
      </c>
    </row>
    <row r="735" spans="1:6" ht="12" thickBot="1">
      <c r="A735" s="480" t="s">
        <v>339</v>
      </c>
      <c r="B735" s="481"/>
      <c r="C735" s="481"/>
      <c r="D735" s="481"/>
      <c r="E735" s="482"/>
      <c r="F735" s="483"/>
    </row>
    <row r="736" spans="1:6" ht="12" thickBot="1">
      <c r="A736" s="193" t="s">
        <v>100</v>
      </c>
      <c r="B736" s="530" t="s">
        <v>101</v>
      </c>
      <c r="C736" s="533"/>
      <c r="D736" s="193" t="s">
        <v>102</v>
      </c>
      <c r="E736" s="193"/>
      <c r="F736" s="195" t="s">
        <v>103</v>
      </c>
    </row>
    <row r="737" spans="1:6" ht="11.25">
      <c r="A737" s="238" t="s">
        <v>104</v>
      </c>
      <c r="B737" s="555" t="s">
        <v>256</v>
      </c>
      <c r="C737" s="555"/>
      <c r="D737" s="194" t="s">
        <v>340</v>
      </c>
      <c r="E737" s="281"/>
      <c r="F737" s="239">
        <f>Base!G718</f>
        <v>46.61224818172761</v>
      </c>
    </row>
    <row r="738" spans="1:6" ht="11.25">
      <c r="A738" s="588" t="s">
        <v>639</v>
      </c>
      <c r="B738" s="589"/>
      <c r="C738" s="589"/>
      <c r="D738" s="589"/>
      <c r="E738" s="590"/>
      <c r="F738" s="591"/>
    </row>
    <row r="739" spans="1:6" ht="11.25">
      <c r="A739" s="588"/>
      <c r="B739" s="589"/>
      <c r="C739" s="589"/>
      <c r="D739" s="589"/>
      <c r="E739" s="590"/>
      <c r="F739" s="591"/>
    </row>
    <row r="740" spans="1:6" ht="11.25">
      <c r="A740" s="588"/>
      <c r="B740" s="589"/>
      <c r="C740" s="589"/>
      <c r="D740" s="589"/>
      <c r="E740" s="590"/>
      <c r="F740" s="591"/>
    </row>
    <row r="741" spans="1:6" ht="12" thickBot="1">
      <c r="A741" s="588"/>
      <c r="B741" s="589"/>
      <c r="C741" s="589"/>
      <c r="D741" s="589"/>
      <c r="E741" s="590"/>
      <c r="F741" s="591"/>
    </row>
    <row r="742" spans="1:6" ht="12" thickBot="1">
      <c r="A742" s="480" t="s">
        <v>341</v>
      </c>
      <c r="B742" s="481"/>
      <c r="C742" s="481"/>
      <c r="D742" s="481"/>
      <c r="E742" s="482"/>
      <c r="F742" s="483"/>
    </row>
    <row r="743" spans="1:6" ht="12" thickBot="1">
      <c r="A743" s="193" t="s">
        <v>100</v>
      </c>
      <c r="B743" s="530" t="s">
        <v>101</v>
      </c>
      <c r="C743" s="533"/>
      <c r="D743" s="193" t="s">
        <v>102</v>
      </c>
      <c r="E743" s="193"/>
      <c r="F743" s="195" t="s">
        <v>103</v>
      </c>
    </row>
    <row r="744" spans="1:6" ht="11.25">
      <c r="A744" s="238" t="s">
        <v>342</v>
      </c>
      <c r="B744" s="555" t="s">
        <v>343</v>
      </c>
      <c r="C744" s="555"/>
      <c r="D744" s="194" t="s">
        <v>344</v>
      </c>
      <c r="E744" s="281"/>
      <c r="F744" s="239">
        <f>Base!G732</f>
        <v>7.342665138985752</v>
      </c>
    </row>
    <row r="745" spans="1:6" ht="11.25">
      <c r="A745" s="229" t="s">
        <v>153</v>
      </c>
      <c r="B745" s="471"/>
      <c r="C745" s="471"/>
      <c r="D745" s="179" t="s">
        <v>154</v>
      </c>
      <c r="E745" s="274"/>
      <c r="F745" s="233">
        <f>Base!G733</f>
        <v>3.797567500249078</v>
      </c>
    </row>
    <row r="746" spans="1:6" ht="11.25">
      <c r="A746" s="229" t="s">
        <v>142</v>
      </c>
      <c r="B746" s="471"/>
      <c r="C746" s="471"/>
      <c r="D746" s="179" t="s">
        <v>345</v>
      </c>
      <c r="E746" s="274"/>
      <c r="F746" s="233">
        <f>Base!G734</f>
        <v>1.4727408588223572</v>
      </c>
    </row>
    <row r="747" spans="1:6" ht="11.25">
      <c r="A747" s="229"/>
      <c r="B747" s="471"/>
      <c r="C747" s="471"/>
      <c r="D747" s="180" t="s">
        <v>155</v>
      </c>
      <c r="E747" s="275"/>
      <c r="F747" s="227">
        <f>SUM(F744:F746)</f>
        <v>12.612973498057187</v>
      </c>
    </row>
    <row r="748" spans="1:6" ht="11.25">
      <c r="A748" s="473"/>
      <c r="B748" s="471"/>
      <c r="C748" s="471"/>
      <c r="D748" s="471"/>
      <c r="E748" s="474"/>
      <c r="F748" s="475"/>
    </row>
    <row r="749" spans="1:6" ht="11.25">
      <c r="A749" s="229" t="s">
        <v>323</v>
      </c>
      <c r="B749" s="471" t="s">
        <v>642</v>
      </c>
      <c r="C749" s="471"/>
      <c r="D749" s="471"/>
      <c r="E749" s="474"/>
      <c r="F749" s="475"/>
    </row>
    <row r="750" spans="1:6" ht="11.25">
      <c r="A750" s="473"/>
      <c r="B750" s="471"/>
      <c r="C750" s="471"/>
      <c r="D750" s="471"/>
      <c r="E750" s="474"/>
      <c r="F750" s="475"/>
    </row>
    <row r="751" spans="1:6" ht="12" thickBot="1">
      <c r="A751" s="234"/>
      <c r="B751" s="479"/>
      <c r="C751" s="479"/>
      <c r="D751" s="189" t="s">
        <v>145</v>
      </c>
      <c r="E751" s="277"/>
      <c r="F751" s="235">
        <f>F747*10%</f>
        <v>1.2612973498057187</v>
      </c>
    </row>
    <row r="752" spans="1:6" ht="13.5" customHeight="1" thickBot="1">
      <c r="A752" s="484" t="s">
        <v>144</v>
      </c>
      <c r="B752" s="485"/>
      <c r="C752" s="485"/>
      <c r="D752" s="486"/>
      <c r="E752" s="256"/>
      <c r="F752" s="188">
        <f>F747+F751</f>
        <v>13.874270847862906</v>
      </c>
    </row>
    <row r="753" spans="1:6" ht="12.75" customHeight="1">
      <c r="A753" s="508" t="s">
        <v>640</v>
      </c>
      <c r="B753" s="509"/>
      <c r="C753" s="509"/>
      <c r="D753" s="509"/>
      <c r="E753" s="510"/>
      <c r="F753" s="511"/>
    </row>
    <row r="754" spans="1:6" ht="11.25">
      <c r="A754" s="508"/>
      <c r="B754" s="509"/>
      <c r="C754" s="509"/>
      <c r="D754" s="509"/>
      <c r="E754" s="510"/>
      <c r="F754" s="511"/>
    </row>
    <row r="755" spans="1:6" ht="12" thickBot="1">
      <c r="A755" s="508"/>
      <c r="B755" s="509"/>
      <c r="C755" s="509"/>
      <c r="D755" s="509"/>
      <c r="E755" s="510"/>
      <c r="F755" s="511"/>
    </row>
    <row r="756" spans="1:6" ht="12" thickBot="1">
      <c r="A756" s="480" t="s">
        <v>348</v>
      </c>
      <c r="B756" s="481"/>
      <c r="C756" s="481"/>
      <c r="D756" s="481"/>
      <c r="E756" s="482"/>
      <c r="F756" s="483"/>
    </row>
    <row r="757" spans="1:6" ht="12" thickBot="1">
      <c r="A757" s="193" t="s">
        <v>100</v>
      </c>
      <c r="B757" s="530" t="s">
        <v>101</v>
      </c>
      <c r="C757" s="533"/>
      <c r="D757" s="193" t="s">
        <v>102</v>
      </c>
      <c r="E757" s="193"/>
      <c r="F757" s="195" t="s">
        <v>103</v>
      </c>
    </row>
    <row r="758" spans="1:6" ht="11.25">
      <c r="A758" s="238" t="s">
        <v>111</v>
      </c>
      <c r="B758" s="555" t="s">
        <v>116</v>
      </c>
      <c r="C758" s="555"/>
      <c r="D758" s="194" t="s">
        <v>349</v>
      </c>
      <c r="E758" s="281"/>
      <c r="F758" s="239">
        <f>Base!G751</f>
        <v>46.61224818172761</v>
      </c>
    </row>
    <row r="759" spans="1:6" ht="11.25">
      <c r="A759" s="229" t="s">
        <v>153</v>
      </c>
      <c r="B759" s="471"/>
      <c r="C759" s="471"/>
      <c r="D759" s="179" t="s">
        <v>154</v>
      </c>
      <c r="E759" s="274"/>
      <c r="F759" s="233">
        <f>Base!G752</f>
        <v>3.797567500249078</v>
      </c>
    </row>
    <row r="760" spans="1:6" ht="11.25">
      <c r="A760" s="229"/>
      <c r="B760" s="471"/>
      <c r="C760" s="471"/>
      <c r="D760" s="180" t="s">
        <v>155</v>
      </c>
      <c r="E760" s="275"/>
      <c r="F760" s="227">
        <f>SUM(F758:F759)</f>
        <v>50.40981568197669</v>
      </c>
    </row>
    <row r="761" spans="1:6" ht="11.25">
      <c r="A761" s="473"/>
      <c r="B761" s="471"/>
      <c r="C761" s="471"/>
      <c r="D761" s="471"/>
      <c r="E761" s="474"/>
      <c r="F761" s="475"/>
    </row>
    <row r="762" spans="1:6" ht="11.25">
      <c r="A762" s="229" t="s">
        <v>323</v>
      </c>
      <c r="B762" s="471" t="s">
        <v>643</v>
      </c>
      <c r="C762" s="471"/>
      <c r="D762" s="471"/>
      <c r="E762" s="474"/>
      <c r="F762" s="475"/>
    </row>
    <row r="763" spans="1:6" ht="11.25">
      <c r="A763" s="473"/>
      <c r="B763" s="471"/>
      <c r="C763" s="471"/>
      <c r="D763" s="471"/>
      <c r="E763" s="474"/>
      <c r="F763" s="475"/>
    </row>
    <row r="764" spans="1:6" ht="11.25">
      <c r="A764" s="229"/>
      <c r="B764" s="471"/>
      <c r="C764" s="471"/>
      <c r="D764" s="179" t="s">
        <v>145</v>
      </c>
      <c r="E764" s="274"/>
      <c r="F764" s="233">
        <f>F760*10%</f>
        <v>5.040981568197669</v>
      </c>
    </row>
    <row r="765" spans="1:6" ht="11.25">
      <c r="A765" s="229"/>
      <c r="B765" s="471"/>
      <c r="C765" s="471"/>
      <c r="D765" s="179" t="s">
        <v>350</v>
      </c>
      <c r="E765" s="274"/>
      <c r="F765" s="233">
        <f>Base!G758</f>
        <v>5.480699910331772</v>
      </c>
    </row>
    <row r="766" spans="1:6" ht="12" thickBot="1">
      <c r="A766" s="234"/>
      <c r="B766" s="479"/>
      <c r="C766" s="479"/>
      <c r="D766" s="187" t="s">
        <v>155</v>
      </c>
      <c r="E766" s="276"/>
      <c r="F766" s="228">
        <f>SUM(F764:F765)</f>
        <v>10.521681478529441</v>
      </c>
    </row>
    <row r="767" spans="1:6" ht="12.75" customHeight="1" thickBot="1">
      <c r="A767" s="476" t="s">
        <v>144</v>
      </c>
      <c r="B767" s="477"/>
      <c r="C767" s="477"/>
      <c r="D767" s="478"/>
      <c r="E767" s="256"/>
      <c r="F767" s="150">
        <f>SUM(F760+F766)</f>
        <v>60.931497160506126</v>
      </c>
    </row>
    <row r="768" spans="1:6" ht="11.25">
      <c r="A768" s="229" t="s">
        <v>326</v>
      </c>
      <c r="B768" s="471"/>
      <c r="C768" s="471"/>
      <c r="D768" s="179" t="s">
        <v>327</v>
      </c>
      <c r="E768" s="274"/>
      <c r="F768" s="233">
        <f>Base!G763</f>
        <v>10.982438975789576</v>
      </c>
    </row>
    <row r="769" spans="1:6" ht="11.25">
      <c r="A769" s="229" t="s">
        <v>153</v>
      </c>
      <c r="B769" s="471"/>
      <c r="C769" s="471"/>
      <c r="D769" s="179" t="s">
        <v>154</v>
      </c>
      <c r="E769" s="274"/>
      <c r="F769" s="233">
        <f>Base!G764</f>
        <v>3.797567500249078</v>
      </c>
    </row>
    <row r="770" spans="1:6" ht="11.25">
      <c r="A770" s="229"/>
      <c r="B770" s="471"/>
      <c r="C770" s="471"/>
      <c r="D770" s="180" t="s">
        <v>155</v>
      </c>
      <c r="E770" s="275"/>
      <c r="F770" s="227">
        <f>SUM(F768:F769)</f>
        <v>14.780006476038654</v>
      </c>
    </row>
    <row r="771" spans="1:6" ht="11.25">
      <c r="A771" s="473"/>
      <c r="B771" s="471"/>
      <c r="C771" s="471"/>
      <c r="D771" s="471"/>
      <c r="E771" s="474"/>
      <c r="F771" s="475"/>
    </row>
    <row r="772" spans="1:6" ht="11.25">
      <c r="A772" s="229" t="s">
        <v>323</v>
      </c>
      <c r="B772" s="471" t="s">
        <v>644</v>
      </c>
      <c r="C772" s="471"/>
      <c r="D772" s="471"/>
      <c r="E772" s="474"/>
      <c r="F772" s="475"/>
    </row>
    <row r="773" spans="1:6" ht="11.25">
      <c r="A773" s="473"/>
      <c r="B773" s="471"/>
      <c r="C773" s="471"/>
      <c r="D773" s="471"/>
      <c r="E773" s="474"/>
      <c r="F773" s="475"/>
    </row>
    <row r="774" spans="1:6" ht="12" thickBot="1">
      <c r="A774" s="234"/>
      <c r="B774" s="479"/>
      <c r="C774" s="479"/>
      <c r="D774" s="196" t="s">
        <v>352</v>
      </c>
      <c r="E774" s="282"/>
      <c r="F774" s="240">
        <f>F770*10%</f>
        <v>1.4780006476038654</v>
      </c>
    </row>
    <row r="775" spans="1:6" ht="12.75" customHeight="1" thickBot="1">
      <c r="A775" s="476" t="s">
        <v>144</v>
      </c>
      <c r="B775" s="477"/>
      <c r="C775" s="477"/>
      <c r="D775" s="478"/>
      <c r="E775" s="256"/>
      <c r="F775" s="150">
        <f>SUM(F770+F774)</f>
        <v>16.25800712364252</v>
      </c>
    </row>
    <row r="776" spans="1:6" ht="13.5" customHeight="1">
      <c r="A776" s="229" t="s">
        <v>353</v>
      </c>
      <c r="B776" s="471" t="s">
        <v>116</v>
      </c>
      <c r="C776" s="459"/>
      <c r="D776" s="179" t="s">
        <v>9</v>
      </c>
      <c r="E776" s="274"/>
      <c r="F776" s="233">
        <f>Base!G773</f>
        <v>14.685330277971504</v>
      </c>
    </row>
    <row r="777" spans="1:6" ht="13.5" customHeight="1">
      <c r="A777" s="229"/>
      <c r="B777" s="471" t="s">
        <v>107</v>
      </c>
      <c r="C777" s="459"/>
      <c r="D777" s="179" t="s">
        <v>10</v>
      </c>
      <c r="E777" s="274"/>
      <c r="F777" s="241">
        <v>29.4</v>
      </c>
    </row>
    <row r="778" spans="1:6" ht="13.5" customHeight="1">
      <c r="A778" s="229"/>
      <c r="B778" s="471"/>
      <c r="C778" s="471"/>
      <c r="D778" s="179"/>
      <c r="E778" s="274"/>
      <c r="F778" s="242"/>
    </row>
    <row r="779" spans="1:6" ht="11.25">
      <c r="A779" s="229" t="s">
        <v>355</v>
      </c>
      <c r="B779" s="471" t="s">
        <v>107</v>
      </c>
      <c r="C779" s="471"/>
      <c r="D779" s="179" t="s">
        <v>356</v>
      </c>
      <c r="E779" s="274"/>
      <c r="F779" s="233">
        <f>Base!G775</f>
        <v>10.982438975789576</v>
      </c>
    </row>
    <row r="780" spans="1:6" ht="11.25">
      <c r="A780" s="229" t="s">
        <v>153</v>
      </c>
      <c r="B780" s="471"/>
      <c r="C780" s="471"/>
      <c r="D780" s="179" t="s">
        <v>154</v>
      </c>
      <c r="E780" s="274"/>
      <c r="F780" s="233">
        <f>Base!G776</f>
        <v>3.797567500249078</v>
      </c>
    </row>
    <row r="781" spans="1:9" ht="11.25">
      <c r="A781" s="229"/>
      <c r="B781" s="471"/>
      <c r="C781" s="471"/>
      <c r="D781" s="180" t="s">
        <v>155</v>
      </c>
      <c r="E781" s="275"/>
      <c r="F781" s="227">
        <f>SUM(F779:F780)</f>
        <v>14.780006476038654</v>
      </c>
      <c r="I781" s="154"/>
    </row>
    <row r="782" spans="1:6" ht="11.25">
      <c r="A782" s="473"/>
      <c r="B782" s="471"/>
      <c r="C782" s="471"/>
      <c r="D782" s="471"/>
      <c r="E782" s="474"/>
      <c r="F782" s="475"/>
    </row>
    <row r="783" spans="1:6" ht="11.25">
      <c r="A783" s="229" t="s">
        <v>323</v>
      </c>
      <c r="B783" s="471" t="s">
        <v>645</v>
      </c>
      <c r="C783" s="471"/>
      <c r="D783" s="471"/>
      <c r="E783" s="474"/>
      <c r="F783" s="475"/>
    </row>
    <row r="784" spans="1:6" ht="11.25">
      <c r="A784" s="473"/>
      <c r="B784" s="471"/>
      <c r="C784" s="471"/>
      <c r="D784" s="471"/>
      <c r="E784" s="474"/>
      <c r="F784" s="475"/>
    </row>
    <row r="785" spans="1:6" ht="11.25">
      <c r="A785" s="229"/>
      <c r="B785" s="471"/>
      <c r="C785" s="471"/>
      <c r="D785" s="179" t="s">
        <v>145</v>
      </c>
      <c r="E785" s="274"/>
      <c r="F785" s="233">
        <f>F781*10%</f>
        <v>1.4780006476038654</v>
      </c>
    </row>
    <row r="786" spans="1:6" ht="11.25">
      <c r="A786" s="229"/>
      <c r="B786" s="471"/>
      <c r="C786" s="471"/>
      <c r="D786" s="179" t="s">
        <v>160</v>
      </c>
      <c r="E786" s="274"/>
      <c r="F786" s="233">
        <f>Base!G782</f>
        <v>5.480699910331772</v>
      </c>
    </row>
    <row r="787" spans="1:6" ht="12" thickBot="1">
      <c r="A787" s="234"/>
      <c r="B787" s="479"/>
      <c r="C787" s="479"/>
      <c r="D787" s="187" t="s">
        <v>392</v>
      </c>
      <c r="E787" s="276"/>
      <c r="F787" s="228">
        <f>SUM(F785:F786)</f>
        <v>6.958700557935638</v>
      </c>
    </row>
    <row r="788" spans="1:6" ht="12.75" customHeight="1" thickBot="1">
      <c r="A788" s="476" t="s">
        <v>144</v>
      </c>
      <c r="B788" s="477"/>
      <c r="C788" s="477"/>
      <c r="D788" s="478"/>
      <c r="E788" s="256"/>
      <c r="F788" s="150">
        <f>SUM(F781+F787)</f>
        <v>21.738707033974293</v>
      </c>
    </row>
    <row r="789" spans="1:6" ht="11.25">
      <c r="A789" s="229" t="s">
        <v>326</v>
      </c>
      <c r="B789" s="471"/>
      <c r="C789" s="471"/>
      <c r="D789" s="179" t="s">
        <v>327</v>
      </c>
      <c r="E789" s="274"/>
      <c r="F789" s="233">
        <f>Base!G787</f>
        <v>10.982438975789576</v>
      </c>
    </row>
    <row r="790" spans="1:6" ht="11.25">
      <c r="A790" s="229" t="s">
        <v>153</v>
      </c>
      <c r="B790" s="471"/>
      <c r="C790" s="471"/>
      <c r="D790" s="179" t="s">
        <v>154</v>
      </c>
      <c r="E790" s="274"/>
      <c r="F790" s="233">
        <f>Base!G788</f>
        <v>3.797567500249078</v>
      </c>
    </row>
    <row r="791" spans="1:6" ht="11.25">
      <c r="A791" s="229"/>
      <c r="B791" s="471"/>
      <c r="C791" s="471"/>
      <c r="D791" s="180" t="s">
        <v>155</v>
      </c>
      <c r="E791" s="275"/>
      <c r="F791" s="227">
        <f>SUM(F789:F790)</f>
        <v>14.780006476038654</v>
      </c>
    </row>
    <row r="792" spans="1:6" ht="11.25">
      <c r="A792" s="473"/>
      <c r="B792" s="471"/>
      <c r="C792" s="471"/>
      <c r="D792" s="471"/>
      <c r="E792" s="474"/>
      <c r="F792" s="475"/>
    </row>
    <row r="793" spans="1:6" ht="11.25">
      <c r="A793" s="229" t="s">
        <v>323</v>
      </c>
      <c r="B793" s="471" t="s">
        <v>645</v>
      </c>
      <c r="C793" s="471"/>
      <c r="D793" s="471"/>
      <c r="E793" s="474"/>
      <c r="F793" s="475"/>
    </row>
    <row r="794" spans="1:6" ht="11.25">
      <c r="A794" s="473"/>
      <c r="B794" s="471"/>
      <c r="C794" s="471"/>
      <c r="D794" s="471"/>
      <c r="E794" s="474"/>
      <c r="F794" s="475"/>
    </row>
    <row r="795" spans="1:6" ht="12" thickBot="1">
      <c r="A795" s="234"/>
      <c r="B795" s="479"/>
      <c r="C795" s="479"/>
      <c r="D795" s="196" t="s">
        <v>352</v>
      </c>
      <c r="E795" s="282"/>
      <c r="F795" s="240">
        <f>F791*10%</f>
        <v>1.4780006476038654</v>
      </c>
    </row>
    <row r="796" spans="1:6" ht="12.75" customHeight="1" thickBot="1">
      <c r="A796" s="476" t="s">
        <v>351</v>
      </c>
      <c r="B796" s="477"/>
      <c r="C796" s="477"/>
      <c r="D796" s="478"/>
      <c r="E796" s="256"/>
      <c r="F796" s="150">
        <f>SUM(F791+F795)</f>
        <v>16.25800712364252</v>
      </c>
    </row>
    <row r="797" spans="1:6" ht="11.25">
      <c r="A797" s="229" t="s">
        <v>111</v>
      </c>
      <c r="B797" s="471" t="s">
        <v>357</v>
      </c>
      <c r="C797" s="471"/>
      <c r="D797" s="179" t="s">
        <v>358</v>
      </c>
      <c r="E797" s="274"/>
      <c r="F797" s="233">
        <f>Base!G797</f>
        <v>22.848522466872566</v>
      </c>
    </row>
    <row r="798" spans="1:6" ht="11.25">
      <c r="A798" s="229" t="s">
        <v>153</v>
      </c>
      <c r="B798" s="471"/>
      <c r="C798" s="471"/>
      <c r="D798" s="179" t="s">
        <v>154</v>
      </c>
      <c r="E798" s="274"/>
      <c r="F798" s="233">
        <f>Base!G798</f>
        <v>3.797567500249078</v>
      </c>
    </row>
    <row r="799" spans="1:6" ht="11.25">
      <c r="A799" s="229"/>
      <c r="B799" s="471"/>
      <c r="C799" s="471"/>
      <c r="D799" s="180" t="s">
        <v>155</v>
      </c>
      <c r="E799" s="275"/>
      <c r="F799" s="227">
        <f>SUM(F797:F798)</f>
        <v>26.646089967121643</v>
      </c>
    </row>
    <row r="800" spans="1:6" ht="11.25">
      <c r="A800" s="473"/>
      <c r="B800" s="471"/>
      <c r="C800" s="471"/>
      <c r="D800" s="471"/>
      <c r="E800" s="474"/>
      <c r="F800" s="475"/>
    </row>
    <row r="801" spans="1:6" ht="11.25">
      <c r="A801" s="229" t="s">
        <v>323</v>
      </c>
      <c r="B801" s="471" t="s">
        <v>646</v>
      </c>
      <c r="C801" s="471"/>
      <c r="D801" s="471"/>
      <c r="E801" s="474"/>
      <c r="F801" s="475"/>
    </row>
    <row r="802" spans="1:6" ht="11.25">
      <c r="A802" s="473"/>
      <c r="B802" s="471"/>
      <c r="C802" s="471"/>
      <c r="D802" s="471"/>
      <c r="E802" s="474"/>
      <c r="F802" s="475"/>
    </row>
    <row r="803" spans="1:6" ht="11.25">
      <c r="A803" s="229"/>
      <c r="B803" s="471"/>
      <c r="C803" s="471"/>
      <c r="D803" s="179" t="s">
        <v>145</v>
      </c>
      <c r="E803" s="274"/>
      <c r="F803" s="217">
        <f>F799*10%</f>
        <v>2.6646089967121647</v>
      </c>
    </row>
    <row r="804" spans="1:6" ht="11.25">
      <c r="A804" s="229"/>
      <c r="B804" s="471"/>
      <c r="C804" s="471"/>
      <c r="D804" s="179" t="s">
        <v>160</v>
      </c>
      <c r="E804" s="274"/>
      <c r="F804" s="233">
        <f>Base!G804</f>
        <v>5.480699910331772</v>
      </c>
    </row>
    <row r="805" spans="1:6" ht="12" thickBot="1">
      <c r="A805" s="234"/>
      <c r="B805" s="479"/>
      <c r="C805" s="479"/>
      <c r="D805" s="187" t="s">
        <v>155</v>
      </c>
      <c r="E805" s="276"/>
      <c r="F805" s="228">
        <f>SUM(F803:F804)</f>
        <v>8.145308907043937</v>
      </c>
    </row>
    <row r="806" spans="1:6" ht="12.75" customHeight="1" thickBot="1">
      <c r="A806" s="476" t="s">
        <v>144</v>
      </c>
      <c r="B806" s="477"/>
      <c r="C806" s="477"/>
      <c r="D806" s="478"/>
      <c r="E806" s="256"/>
      <c r="F806" s="150">
        <f>SUM(F799+F805)</f>
        <v>34.79139887416558</v>
      </c>
    </row>
    <row r="807" spans="1:6" ht="11.25">
      <c r="A807" s="229" t="s">
        <v>326</v>
      </c>
      <c r="B807" s="471"/>
      <c r="C807" s="471"/>
      <c r="D807" s="179" t="s">
        <v>327</v>
      </c>
      <c r="E807" s="274"/>
      <c r="F807" s="233">
        <f>Base!G809</f>
        <v>10.982438975789576</v>
      </c>
    </row>
    <row r="808" spans="1:6" ht="11.25">
      <c r="A808" s="229" t="s">
        <v>153</v>
      </c>
      <c r="B808" s="471"/>
      <c r="C808" s="471"/>
      <c r="D808" s="179" t="s">
        <v>154</v>
      </c>
      <c r="E808" s="274"/>
      <c r="F808" s="233">
        <f>Base!G810</f>
        <v>3.797567500249078</v>
      </c>
    </row>
    <row r="809" spans="1:6" ht="11.25">
      <c r="A809" s="229"/>
      <c r="B809" s="471"/>
      <c r="C809" s="471"/>
      <c r="D809" s="180" t="s">
        <v>155</v>
      </c>
      <c r="E809" s="275"/>
      <c r="F809" s="227">
        <f>SUM(F807:F808)</f>
        <v>14.780006476038654</v>
      </c>
    </row>
    <row r="810" spans="1:6" ht="11.25">
      <c r="A810" s="473"/>
      <c r="B810" s="471"/>
      <c r="C810" s="471"/>
      <c r="D810" s="471"/>
      <c r="E810" s="474"/>
      <c r="F810" s="475"/>
    </row>
    <row r="811" spans="1:6" ht="11.25">
      <c r="A811" s="229" t="s">
        <v>323</v>
      </c>
      <c r="B811" s="471" t="s">
        <v>645</v>
      </c>
      <c r="C811" s="471"/>
      <c r="D811" s="471"/>
      <c r="E811" s="474"/>
      <c r="F811" s="475"/>
    </row>
    <row r="812" spans="1:6" ht="11.25">
      <c r="A812" s="473"/>
      <c r="B812" s="471"/>
      <c r="C812" s="471"/>
      <c r="D812" s="471"/>
      <c r="E812" s="474"/>
      <c r="F812" s="475"/>
    </row>
    <row r="813" spans="1:6" ht="12" thickBot="1">
      <c r="A813" s="234"/>
      <c r="B813" s="479"/>
      <c r="C813" s="479"/>
      <c r="D813" s="189" t="s">
        <v>145</v>
      </c>
      <c r="E813" s="277"/>
      <c r="F813" s="240">
        <f>F809*10%</f>
        <v>1.4780006476038654</v>
      </c>
    </row>
    <row r="814" spans="1:6" ht="12.75" customHeight="1" thickBot="1">
      <c r="A814" s="476" t="s">
        <v>351</v>
      </c>
      <c r="B814" s="477"/>
      <c r="C814" s="477"/>
      <c r="D814" s="478"/>
      <c r="E814" s="256"/>
      <c r="F814" s="150">
        <f>SUM(F809+F813)</f>
        <v>16.25800712364252</v>
      </c>
    </row>
    <row r="815" spans="1:6" ht="12" thickBot="1">
      <c r="A815" s="480" t="s">
        <v>359</v>
      </c>
      <c r="B815" s="481"/>
      <c r="C815" s="481"/>
      <c r="D815" s="481"/>
      <c r="E815" s="482"/>
      <c r="F815" s="483"/>
    </row>
    <row r="816" spans="1:6" ht="12" thickBot="1">
      <c r="A816" s="193" t="s">
        <v>100</v>
      </c>
      <c r="B816" s="530" t="s">
        <v>101</v>
      </c>
      <c r="C816" s="533"/>
      <c r="D816" s="193" t="s">
        <v>102</v>
      </c>
      <c r="E816" s="193"/>
      <c r="F816" s="195" t="s">
        <v>103</v>
      </c>
    </row>
    <row r="817" spans="1:6" ht="11.25">
      <c r="A817" s="238" t="s">
        <v>123</v>
      </c>
      <c r="B817" s="555" t="s">
        <v>158</v>
      </c>
      <c r="C817" s="555"/>
      <c r="D817" s="194" t="s">
        <v>360</v>
      </c>
      <c r="E817" s="281"/>
      <c r="F817" s="239">
        <f>Base!G821</f>
        <v>10.982438975789576</v>
      </c>
    </row>
    <row r="818" spans="1:6" ht="11.25">
      <c r="A818" s="229" t="s">
        <v>153</v>
      </c>
      <c r="B818" s="471"/>
      <c r="C818" s="471"/>
      <c r="D818" s="179" t="s">
        <v>154</v>
      </c>
      <c r="E818" s="274"/>
      <c r="F818" s="233">
        <f>Base!G822</f>
        <v>3.797567500249078</v>
      </c>
    </row>
    <row r="819" spans="1:6" ht="11.25">
      <c r="A819" s="229"/>
      <c r="B819" s="471"/>
      <c r="C819" s="471"/>
      <c r="D819" s="180" t="s">
        <v>155</v>
      </c>
      <c r="E819" s="275"/>
      <c r="F819" s="227">
        <f>SUM(F817:F818)</f>
        <v>14.780006476038654</v>
      </c>
    </row>
    <row r="820" spans="1:6" ht="11.25">
      <c r="A820" s="473"/>
      <c r="B820" s="471"/>
      <c r="C820" s="471"/>
      <c r="D820" s="471"/>
      <c r="E820" s="474"/>
      <c r="F820" s="475"/>
    </row>
    <row r="821" spans="1:6" ht="11.25">
      <c r="A821" s="229" t="s">
        <v>323</v>
      </c>
      <c r="B821" s="471" t="s">
        <v>645</v>
      </c>
      <c r="C821" s="471"/>
      <c r="D821" s="471"/>
      <c r="E821" s="474"/>
      <c r="F821" s="475"/>
    </row>
    <row r="822" spans="1:6" ht="11.25">
      <c r="A822" s="473"/>
      <c r="B822" s="471"/>
      <c r="C822" s="471"/>
      <c r="D822" s="471"/>
      <c r="E822" s="474"/>
      <c r="F822" s="475"/>
    </row>
    <row r="823" spans="1:6" ht="12" thickBot="1">
      <c r="A823" s="234"/>
      <c r="B823" s="479"/>
      <c r="C823" s="479"/>
      <c r="D823" s="189" t="s">
        <v>145</v>
      </c>
      <c r="E823" s="277"/>
      <c r="F823" s="235">
        <f>F819*10%</f>
        <v>1.4780006476038654</v>
      </c>
    </row>
    <row r="824" spans="1:6" ht="12.75" customHeight="1" thickBot="1">
      <c r="A824" s="476" t="s">
        <v>144</v>
      </c>
      <c r="B824" s="477"/>
      <c r="C824" s="477"/>
      <c r="D824" s="478"/>
      <c r="E824" s="256"/>
      <c r="F824" s="150">
        <f>SUM(F819+F823)</f>
        <v>16.25800712364252</v>
      </c>
    </row>
    <row r="825" spans="1:6" ht="11.25">
      <c r="A825" s="229" t="s">
        <v>142</v>
      </c>
      <c r="B825" s="471"/>
      <c r="C825" s="471"/>
      <c r="D825" s="179" t="s">
        <v>361</v>
      </c>
      <c r="E825" s="274"/>
      <c r="F825" s="217">
        <f>Base!G831</f>
        <v>1.4727408588223572</v>
      </c>
    </row>
    <row r="826" spans="1:6" ht="11.25">
      <c r="A826" s="473"/>
      <c r="B826" s="471"/>
      <c r="C826" s="471"/>
      <c r="D826" s="471"/>
      <c r="E826" s="474"/>
      <c r="F826" s="475"/>
    </row>
    <row r="827" spans="1:6" ht="11.25">
      <c r="A827" s="229" t="s">
        <v>209</v>
      </c>
      <c r="B827" s="471" t="s">
        <v>204</v>
      </c>
      <c r="C827" s="471"/>
      <c r="D827" s="179" t="s">
        <v>362</v>
      </c>
      <c r="E827" s="274"/>
      <c r="F827" s="233">
        <f>Base!G833</f>
        <v>22.848522466872566</v>
      </c>
    </row>
    <row r="828" spans="1:6" ht="11.25">
      <c r="A828" s="229" t="s">
        <v>153</v>
      </c>
      <c r="B828" s="471"/>
      <c r="C828" s="471"/>
      <c r="D828" s="179" t="s">
        <v>154</v>
      </c>
      <c r="E828" s="274"/>
      <c r="F828" s="233">
        <f>Base!G834</f>
        <v>3.797567500249078</v>
      </c>
    </row>
    <row r="829" spans="1:6" ht="11.25">
      <c r="A829" s="229"/>
      <c r="B829" s="471"/>
      <c r="C829" s="471"/>
      <c r="D829" s="180" t="s">
        <v>155</v>
      </c>
      <c r="E829" s="275"/>
      <c r="F829" s="227">
        <f>SUM(F827:F828)</f>
        <v>26.646089967121643</v>
      </c>
    </row>
    <row r="830" spans="1:6" ht="11.25">
      <c r="A830" s="473"/>
      <c r="B830" s="471"/>
      <c r="C830" s="471"/>
      <c r="D830" s="471"/>
      <c r="E830" s="474"/>
      <c r="F830" s="475"/>
    </row>
    <row r="831" spans="1:6" ht="11.25">
      <c r="A831" s="229" t="s">
        <v>323</v>
      </c>
      <c r="B831" s="471" t="s">
        <v>646</v>
      </c>
      <c r="C831" s="471"/>
      <c r="D831" s="471"/>
      <c r="E831" s="474"/>
      <c r="F831" s="475"/>
    </row>
    <row r="832" spans="1:6" ht="11.25">
      <c r="A832" s="473"/>
      <c r="B832" s="471"/>
      <c r="C832" s="471"/>
      <c r="D832" s="471"/>
      <c r="E832" s="474"/>
      <c r="F832" s="475"/>
    </row>
    <row r="833" spans="1:6" ht="12" thickBot="1">
      <c r="A833" s="234"/>
      <c r="B833" s="479"/>
      <c r="C833" s="479"/>
      <c r="D833" s="189" t="s">
        <v>145</v>
      </c>
      <c r="E833" s="277"/>
      <c r="F833" s="235">
        <f>F829*10%</f>
        <v>2.6646089967121647</v>
      </c>
    </row>
    <row r="834" spans="1:6" ht="12.75" customHeight="1" thickBot="1">
      <c r="A834" s="476" t="s">
        <v>144</v>
      </c>
      <c r="B834" s="477"/>
      <c r="C834" s="477"/>
      <c r="D834" s="478"/>
      <c r="E834" s="256"/>
      <c r="F834" s="188">
        <f>F829+F833</f>
        <v>29.310698963833808</v>
      </c>
    </row>
    <row r="835" spans="1:6" ht="12" thickBot="1">
      <c r="A835" s="229" t="s">
        <v>363</v>
      </c>
      <c r="B835" s="471" t="s">
        <v>116</v>
      </c>
      <c r="C835" s="471"/>
      <c r="D835" s="179" t="s">
        <v>364</v>
      </c>
      <c r="E835" s="274"/>
      <c r="F835" s="233">
        <f>Base!G845</f>
        <v>14.685330277971504</v>
      </c>
    </row>
    <row r="836" spans="1:6" ht="12" thickBot="1">
      <c r="A836" s="480" t="s">
        <v>365</v>
      </c>
      <c r="B836" s="481"/>
      <c r="C836" s="481"/>
      <c r="D836" s="481"/>
      <c r="E836" s="482"/>
      <c r="F836" s="483"/>
    </row>
    <row r="837" spans="1:6" ht="12" thickBot="1">
      <c r="A837" s="193" t="s">
        <v>100</v>
      </c>
      <c r="B837" s="530" t="s">
        <v>101</v>
      </c>
      <c r="C837" s="533"/>
      <c r="D837" s="193" t="s">
        <v>102</v>
      </c>
      <c r="E837" s="193"/>
      <c r="F837" s="195" t="s">
        <v>103</v>
      </c>
    </row>
    <row r="838" spans="1:6" ht="11.25">
      <c r="A838" s="238" t="s">
        <v>113</v>
      </c>
      <c r="B838" s="555"/>
      <c r="C838" s="555"/>
      <c r="D838" s="194" t="s">
        <v>366</v>
      </c>
      <c r="E838" s="281"/>
      <c r="F838" s="239">
        <f>Base!G849</f>
        <v>46.87523762080303</v>
      </c>
    </row>
    <row r="839" spans="1:6" ht="11.25">
      <c r="A839" s="229" t="s">
        <v>153</v>
      </c>
      <c r="B839" s="471"/>
      <c r="C839" s="471"/>
      <c r="D839" s="179" t="s">
        <v>154</v>
      </c>
      <c r="E839" s="274"/>
      <c r="F839" s="233">
        <f>Base!G850</f>
        <v>3.797567500249078</v>
      </c>
    </row>
    <row r="840" spans="1:6" ht="11.25">
      <c r="A840" s="229"/>
      <c r="B840" s="471"/>
      <c r="C840" s="471"/>
      <c r="D840" s="180" t="s">
        <v>155</v>
      </c>
      <c r="E840" s="275"/>
      <c r="F840" s="227">
        <f>SUM(F838:F839)</f>
        <v>50.67280512105211</v>
      </c>
    </row>
    <row r="841" spans="1:6" ht="11.25">
      <c r="A841" s="473"/>
      <c r="B841" s="471"/>
      <c r="C841" s="471"/>
      <c r="D841" s="471"/>
      <c r="E841" s="474"/>
      <c r="F841" s="475"/>
    </row>
    <row r="842" spans="1:6" ht="11.25">
      <c r="A842" s="229" t="s">
        <v>323</v>
      </c>
      <c r="B842" s="471" t="s">
        <v>647</v>
      </c>
      <c r="C842" s="471"/>
      <c r="D842" s="471"/>
      <c r="E842" s="474"/>
      <c r="F842" s="475"/>
    </row>
    <row r="843" spans="1:6" ht="11.25">
      <c r="A843" s="473"/>
      <c r="B843" s="471"/>
      <c r="C843" s="471"/>
      <c r="D843" s="471"/>
      <c r="E843" s="474"/>
      <c r="F843" s="475"/>
    </row>
    <row r="844" spans="1:6" ht="11.25">
      <c r="A844" s="229"/>
      <c r="B844" s="471"/>
      <c r="C844" s="471"/>
      <c r="D844" s="179" t="s">
        <v>145</v>
      </c>
      <c r="E844" s="274"/>
      <c r="F844" s="233">
        <f>F840*10%</f>
        <v>5.067280512105211</v>
      </c>
    </row>
    <row r="845" spans="1:6" ht="11.25">
      <c r="A845" s="229"/>
      <c r="B845" s="471"/>
      <c r="C845" s="471"/>
      <c r="D845" s="179" t="s">
        <v>160</v>
      </c>
      <c r="E845" s="274"/>
      <c r="F845" s="233">
        <f>Base!G856</f>
        <v>7.290067251170668</v>
      </c>
    </row>
    <row r="846" spans="1:6" ht="12" thickBot="1">
      <c r="A846" s="234"/>
      <c r="B846" s="479"/>
      <c r="C846" s="479"/>
      <c r="D846" s="187" t="s">
        <v>155</v>
      </c>
      <c r="E846" s="276"/>
      <c r="F846" s="228">
        <f>SUM(F844:F845)</f>
        <v>12.357347763275879</v>
      </c>
    </row>
    <row r="847" spans="1:6" ht="12.75" customHeight="1" thickBot="1">
      <c r="A847" s="476" t="s">
        <v>144</v>
      </c>
      <c r="B847" s="477"/>
      <c r="C847" s="477"/>
      <c r="D847" s="478"/>
      <c r="E847" s="256"/>
      <c r="F847" s="150">
        <f>SUM(F840+F846)</f>
        <v>63.03015288432799</v>
      </c>
    </row>
    <row r="848" spans="1:6" ht="11.25">
      <c r="A848" s="229" t="s">
        <v>367</v>
      </c>
      <c r="B848" s="471"/>
      <c r="C848" s="471"/>
      <c r="D848" s="179" t="s">
        <v>327</v>
      </c>
      <c r="E848" s="274"/>
      <c r="F848" s="233">
        <f>Base!G861</f>
        <v>7.342665138985752</v>
      </c>
    </row>
    <row r="849" spans="1:6" ht="11.25">
      <c r="A849" s="229" t="s">
        <v>153</v>
      </c>
      <c r="B849" s="471"/>
      <c r="C849" s="471"/>
      <c r="D849" s="179" t="s">
        <v>154</v>
      </c>
      <c r="E849" s="274"/>
      <c r="F849" s="233">
        <f>Base!G862</f>
        <v>3.797567500249078</v>
      </c>
    </row>
    <row r="850" spans="1:6" ht="11.25">
      <c r="A850" s="229"/>
      <c r="B850" s="471"/>
      <c r="C850" s="471"/>
      <c r="D850" s="180" t="s">
        <v>155</v>
      </c>
      <c r="E850" s="275"/>
      <c r="F850" s="227">
        <f>SUM(F848:F849)</f>
        <v>11.14023263923483</v>
      </c>
    </row>
    <row r="851" spans="1:6" ht="11.25">
      <c r="A851" s="473"/>
      <c r="B851" s="471"/>
      <c r="C851" s="471"/>
      <c r="D851" s="471"/>
      <c r="E851" s="474"/>
      <c r="F851" s="475"/>
    </row>
    <row r="852" spans="1:6" ht="11.25">
      <c r="A852" s="229" t="s">
        <v>323</v>
      </c>
      <c r="B852" s="471" t="s">
        <v>648</v>
      </c>
      <c r="C852" s="471"/>
      <c r="D852" s="471"/>
      <c r="E852" s="474"/>
      <c r="F852" s="475"/>
    </row>
    <row r="853" spans="1:6" ht="11.25">
      <c r="A853" s="473"/>
      <c r="B853" s="471"/>
      <c r="C853" s="471"/>
      <c r="D853" s="471"/>
      <c r="E853" s="474"/>
      <c r="F853" s="475"/>
    </row>
    <row r="854" spans="1:6" ht="12" thickBot="1">
      <c r="A854" s="234"/>
      <c r="B854" s="479"/>
      <c r="C854" s="479"/>
      <c r="D854" s="189" t="s">
        <v>145</v>
      </c>
      <c r="E854" s="277"/>
      <c r="F854" s="240">
        <f>F850*10%</f>
        <v>1.114023263923483</v>
      </c>
    </row>
    <row r="855" spans="1:6" ht="12.75" customHeight="1" thickBot="1">
      <c r="A855" s="476" t="s">
        <v>144</v>
      </c>
      <c r="B855" s="477"/>
      <c r="C855" s="477"/>
      <c r="D855" s="478"/>
      <c r="E855" s="256"/>
      <c r="F855" s="188">
        <f>SUM(F850+F854)</f>
        <v>12.254255903158313</v>
      </c>
    </row>
    <row r="856" spans="1:6" ht="11.25">
      <c r="A856" s="569"/>
      <c r="B856" s="555"/>
      <c r="C856" s="555"/>
      <c r="D856" s="555"/>
      <c r="E856" s="556"/>
      <c r="F856" s="570"/>
    </row>
    <row r="857" spans="1:6" ht="12" thickBot="1">
      <c r="A857" s="229" t="s">
        <v>368</v>
      </c>
      <c r="B857" s="474"/>
      <c r="C857" s="490"/>
      <c r="D857" s="179" t="s">
        <v>369</v>
      </c>
      <c r="E857" s="274"/>
      <c r="F857" s="233">
        <f>Base!G871</f>
        <v>3.797567500249078</v>
      </c>
    </row>
    <row r="858" spans="1:6" ht="12" thickBot="1">
      <c r="A858" s="480" t="s">
        <v>370</v>
      </c>
      <c r="B858" s="481"/>
      <c r="C858" s="481"/>
      <c r="D858" s="481"/>
      <c r="E858" s="482"/>
      <c r="F858" s="483"/>
    </row>
    <row r="859" spans="1:6" ht="12" thickBot="1">
      <c r="A859" s="193" t="s">
        <v>100</v>
      </c>
      <c r="B859" s="530" t="s">
        <v>101</v>
      </c>
      <c r="C859" s="533"/>
      <c r="D859" s="193" t="s">
        <v>102</v>
      </c>
      <c r="E859" s="193"/>
      <c r="F859" s="195" t="s">
        <v>103</v>
      </c>
    </row>
    <row r="860" spans="1:6" ht="11.25">
      <c r="A860" s="238" t="s">
        <v>371</v>
      </c>
      <c r="B860" s="555"/>
      <c r="C860" s="555"/>
      <c r="D860" s="194" t="s">
        <v>372</v>
      </c>
      <c r="E860" s="281"/>
      <c r="F860" s="239">
        <f>Base!G875</f>
        <v>46.87523762080303</v>
      </c>
    </row>
    <row r="861" spans="1:6" ht="11.25">
      <c r="A861" s="229" t="s">
        <v>153</v>
      </c>
      <c r="B861" s="471"/>
      <c r="C861" s="471"/>
      <c r="D861" s="179" t="s">
        <v>154</v>
      </c>
      <c r="E861" s="274"/>
      <c r="F861" s="233">
        <f>Base!G876</f>
        <v>3.797567500249078</v>
      </c>
    </row>
    <row r="862" spans="1:6" ht="11.25">
      <c r="A862" s="229"/>
      <c r="B862" s="471"/>
      <c r="C862" s="471"/>
      <c r="D862" s="180" t="s">
        <v>155</v>
      </c>
      <c r="E862" s="275"/>
      <c r="F862" s="227">
        <f>SUM(F860:F861)</f>
        <v>50.67280512105211</v>
      </c>
    </row>
    <row r="863" spans="1:6" ht="11.25">
      <c r="A863" s="473"/>
      <c r="B863" s="471"/>
      <c r="C863" s="471"/>
      <c r="D863" s="471"/>
      <c r="E863" s="474"/>
      <c r="F863" s="475"/>
    </row>
    <row r="864" spans="1:6" ht="11.25">
      <c r="A864" s="229" t="s">
        <v>323</v>
      </c>
      <c r="B864" s="471" t="s">
        <v>649</v>
      </c>
      <c r="C864" s="471"/>
      <c r="D864" s="471"/>
      <c r="E864" s="474"/>
      <c r="F864" s="475"/>
    </row>
    <row r="865" spans="1:6" ht="11.25">
      <c r="A865" s="473"/>
      <c r="B865" s="471"/>
      <c r="C865" s="471"/>
      <c r="D865" s="471"/>
      <c r="E865" s="474"/>
      <c r="F865" s="475"/>
    </row>
    <row r="866" spans="1:6" ht="11.25">
      <c r="A866" s="229"/>
      <c r="B866" s="471"/>
      <c r="C866" s="471"/>
      <c r="D866" s="179" t="s">
        <v>373</v>
      </c>
      <c r="E866" s="274"/>
      <c r="F866" s="233">
        <f>F862*10%</f>
        <v>5.067280512105211</v>
      </c>
    </row>
    <row r="867" spans="1:6" ht="11.25">
      <c r="A867" s="229"/>
      <c r="B867" s="471"/>
      <c r="C867" s="471"/>
      <c r="D867" s="179" t="s">
        <v>374</v>
      </c>
      <c r="E867" s="274"/>
      <c r="F867" s="233">
        <f>Base!G882</f>
        <v>7.290067251170668</v>
      </c>
    </row>
    <row r="868" spans="1:6" ht="12" thickBot="1">
      <c r="A868" s="234"/>
      <c r="B868" s="479"/>
      <c r="C868" s="479"/>
      <c r="D868" s="187" t="s">
        <v>155</v>
      </c>
      <c r="E868" s="276"/>
      <c r="F868" s="228">
        <f>SUM(F866:F867)</f>
        <v>12.357347763275879</v>
      </c>
    </row>
    <row r="869" spans="1:6" ht="12.75" customHeight="1" thickBot="1">
      <c r="A869" s="476" t="s">
        <v>144</v>
      </c>
      <c r="B869" s="477"/>
      <c r="C869" s="477"/>
      <c r="D869" s="478"/>
      <c r="E869" s="256"/>
      <c r="F869" s="150">
        <f>SUM(F862+F868)</f>
        <v>63.03015288432799</v>
      </c>
    </row>
    <row r="870" spans="1:6" ht="11.25">
      <c r="A870" s="229" t="s">
        <v>367</v>
      </c>
      <c r="B870" s="471"/>
      <c r="C870" s="471"/>
      <c r="D870" s="179" t="s">
        <v>327</v>
      </c>
      <c r="E870" s="274"/>
      <c r="F870" s="233">
        <f>Base!G887</f>
        <v>7.342665138985752</v>
      </c>
    </row>
    <row r="871" spans="1:6" ht="11.25">
      <c r="A871" s="229" t="s">
        <v>153</v>
      </c>
      <c r="B871" s="471"/>
      <c r="C871" s="471"/>
      <c r="D871" s="179" t="s">
        <v>154</v>
      </c>
      <c r="E871" s="274"/>
      <c r="F871" s="233">
        <f>Base!G888</f>
        <v>3.797567500249078</v>
      </c>
    </row>
    <row r="872" spans="1:6" ht="11.25">
      <c r="A872" s="229"/>
      <c r="B872" s="471"/>
      <c r="C872" s="471"/>
      <c r="D872" s="180" t="s">
        <v>155</v>
      </c>
      <c r="E872" s="275"/>
      <c r="F872" s="227">
        <f>SUM(F870:F871)</f>
        <v>11.14023263923483</v>
      </c>
    </row>
    <row r="873" spans="1:6" ht="11.25">
      <c r="A873" s="229" t="s">
        <v>323</v>
      </c>
      <c r="B873" s="471" t="s">
        <v>648</v>
      </c>
      <c r="C873" s="471"/>
      <c r="D873" s="471"/>
      <c r="E873" s="474"/>
      <c r="F873" s="475"/>
    </row>
    <row r="874" spans="1:6" ht="11.25">
      <c r="A874" s="473"/>
      <c r="B874" s="471"/>
      <c r="C874" s="471"/>
      <c r="D874" s="471"/>
      <c r="E874" s="474"/>
      <c r="F874" s="475"/>
    </row>
    <row r="875" spans="1:6" ht="12" thickBot="1">
      <c r="A875" s="234"/>
      <c r="B875" s="479"/>
      <c r="C875" s="479"/>
      <c r="D875" s="189" t="s">
        <v>145</v>
      </c>
      <c r="E875" s="277"/>
      <c r="F875" s="240">
        <f>F872*10%</f>
        <v>1.114023263923483</v>
      </c>
    </row>
    <row r="876" spans="1:6" ht="12.75" customHeight="1" thickBot="1">
      <c r="A876" s="476" t="s">
        <v>144</v>
      </c>
      <c r="B876" s="477"/>
      <c r="C876" s="477"/>
      <c r="D876" s="478"/>
      <c r="E876" s="256"/>
      <c r="F876" s="188">
        <f>SUM(F872+F875)</f>
        <v>12.254255903158313</v>
      </c>
    </row>
    <row r="877" spans="1:6" ht="11.25">
      <c r="A877" s="229" t="s">
        <v>375</v>
      </c>
      <c r="B877" s="471" t="s">
        <v>116</v>
      </c>
      <c r="C877" s="471"/>
      <c r="D877" s="179" t="s">
        <v>376</v>
      </c>
      <c r="E877" s="274"/>
      <c r="F877" s="233">
        <f>Base!G896</f>
        <v>46.61224818172761</v>
      </c>
    </row>
    <row r="878" spans="1:6" ht="11.25">
      <c r="A878" s="229" t="s">
        <v>153</v>
      </c>
      <c r="B878" s="471"/>
      <c r="C878" s="471"/>
      <c r="D878" s="179" t="s">
        <v>130</v>
      </c>
      <c r="E878" s="274"/>
      <c r="F878" s="233">
        <f>Base!G897</f>
        <v>3.797567500249078</v>
      </c>
    </row>
    <row r="879" spans="1:6" ht="11.25">
      <c r="A879" s="229"/>
      <c r="B879" s="471"/>
      <c r="C879" s="471"/>
      <c r="D879" s="180" t="s">
        <v>155</v>
      </c>
      <c r="E879" s="275"/>
      <c r="F879" s="227">
        <f>SUM(F877:F878)</f>
        <v>50.40981568197669</v>
      </c>
    </row>
    <row r="880" spans="1:6" ht="11.25">
      <c r="A880" s="473"/>
      <c r="B880" s="471"/>
      <c r="C880" s="471"/>
      <c r="D880" s="471"/>
      <c r="E880" s="474"/>
      <c r="F880" s="475"/>
    </row>
    <row r="881" spans="1:6" ht="11.25">
      <c r="A881" s="229" t="s">
        <v>323</v>
      </c>
      <c r="B881" s="471" t="s">
        <v>650</v>
      </c>
      <c r="C881" s="471"/>
      <c r="D881" s="471"/>
      <c r="E881" s="474"/>
      <c r="F881" s="475"/>
    </row>
    <row r="882" spans="1:6" ht="11.25">
      <c r="A882" s="473"/>
      <c r="B882" s="471"/>
      <c r="C882" s="471"/>
      <c r="D882" s="471"/>
      <c r="E882" s="474"/>
      <c r="F882" s="475"/>
    </row>
    <row r="883" spans="1:6" ht="11.25">
      <c r="A883" s="229"/>
      <c r="B883" s="471"/>
      <c r="C883" s="471"/>
      <c r="D883" s="179" t="s">
        <v>373</v>
      </c>
      <c r="E883" s="274"/>
      <c r="F883" s="233">
        <f>F879*10%</f>
        <v>5.040981568197669</v>
      </c>
    </row>
    <row r="884" spans="1:6" ht="11.25">
      <c r="A884" s="229"/>
      <c r="B884" s="471"/>
      <c r="C884" s="471"/>
      <c r="D884" s="179" t="s">
        <v>374</v>
      </c>
      <c r="E884" s="274"/>
      <c r="F884" s="233">
        <f>Base!G903</f>
        <v>5.480699910331772</v>
      </c>
    </row>
    <row r="885" spans="1:6" ht="12" thickBot="1">
      <c r="A885" s="234"/>
      <c r="B885" s="479"/>
      <c r="C885" s="479"/>
      <c r="D885" s="187" t="s">
        <v>155</v>
      </c>
      <c r="E885" s="276"/>
      <c r="F885" s="228">
        <f>SUM(F883:F884)</f>
        <v>10.521681478529441</v>
      </c>
    </row>
    <row r="886" spans="1:6" ht="12.75" customHeight="1" thickBot="1">
      <c r="A886" s="476" t="s">
        <v>144</v>
      </c>
      <c r="B886" s="477"/>
      <c r="C886" s="477"/>
      <c r="D886" s="478"/>
      <c r="E886" s="256"/>
      <c r="F886" s="150">
        <f>SUM(F879+F885)</f>
        <v>60.931497160506126</v>
      </c>
    </row>
    <row r="887" spans="1:6" ht="11.25">
      <c r="A887" s="229" t="s">
        <v>326</v>
      </c>
      <c r="B887" s="471"/>
      <c r="C887" s="471"/>
      <c r="D887" s="179" t="s">
        <v>327</v>
      </c>
      <c r="E887" s="274"/>
      <c r="F887" s="233">
        <f>Base!G908</f>
        <v>10.982438975789576</v>
      </c>
    </row>
    <row r="888" spans="1:6" ht="11.25">
      <c r="A888" s="229" t="s">
        <v>153</v>
      </c>
      <c r="B888" s="471"/>
      <c r="C888" s="471"/>
      <c r="D888" s="179" t="s">
        <v>154</v>
      </c>
      <c r="E888" s="274"/>
      <c r="F888" s="233">
        <f>Base!G909</f>
        <v>3.797567500249078</v>
      </c>
    </row>
    <row r="889" spans="1:6" ht="11.25">
      <c r="A889" s="229"/>
      <c r="B889" s="471"/>
      <c r="C889" s="471"/>
      <c r="D889" s="180" t="s">
        <v>155</v>
      </c>
      <c r="E889" s="275"/>
      <c r="F889" s="227">
        <f>SUM(F887:F888)</f>
        <v>14.780006476038654</v>
      </c>
    </row>
    <row r="890" spans="1:6" ht="11.25">
      <c r="A890" s="473"/>
      <c r="B890" s="471"/>
      <c r="C890" s="471"/>
      <c r="D890" s="471"/>
      <c r="E890" s="474"/>
      <c r="F890" s="475"/>
    </row>
    <row r="891" spans="1:6" ht="11.25">
      <c r="A891" s="229" t="s">
        <v>323</v>
      </c>
      <c r="B891" s="471" t="s">
        <v>645</v>
      </c>
      <c r="C891" s="471"/>
      <c r="D891" s="471"/>
      <c r="E891" s="474"/>
      <c r="F891" s="475"/>
    </row>
    <row r="892" spans="1:6" ht="11.25">
      <c r="A892" s="473"/>
      <c r="B892" s="471"/>
      <c r="C892" s="471"/>
      <c r="D892" s="471"/>
      <c r="E892" s="474"/>
      <c r="F892" s="475"/>
    </row>
    <row r="893" spans="1:6" ht="12" thickBot="1">
      <c r="A893" s="234"/>
      <c r="B893" s="479"/>
      <c r="C893" s="479"/>
      <c r="D893" s="189" t="s">
        <v>145</v>
      </c>
      <c r="E893" s="277"/>
      <c r="F893" s="240">
        <f>F889*10%</f>
        <v>1.4780006476038654</v>
      </c>
    </row>
    <row r="894" spans="1:6" ht="12.75" customHeight="1" thickBot="1">
      <c r="A894" s="476" t="s">
        <v>144</v>
      </c>
      <c r="B894" s="477"/>
      <c r="C894" s="477"/>
      <c r="D894" s="478"/>
      <c r="E894" s="256"/>
      <c r="F894" s="188">
        <f>SUM(F889+F893)</f>
        <v>16.25800712364252</v>
      </c>
    </row>
    <row r="895" spans="1:6" ht="12" thickBot="1">
      <c r="A895" s="480" t="s">
        <v>377</v>
      </c>
      <c r="B895" s="481"/>
      <c r="C895" s="481"/>
      <c r="D895" s="481"/>
      <c r="E895" s="482"/>
      <c r="F895" s="483"/>
    </row>
    <row r="896" spans="1:6" ht="12" thickBot="1">
      <c r="A896" s="193" t="s">
        <v>100</v>
      </c>
      <c r="B896" s="530" t="s">
        <v>101</v>
      </c>
      <c r="C896" s="533"/>
      <c r="D896" s="193" t="s">
        <v>102</v>
      </c>
      <c r="E896" s="193"/>
      <c r="F896" s="195" t="s">
        <v>103</v>
      </c>
    </row>
    <row r="897" spans="1:6" ht="11.25">
      <c r="A897" s="238" t="s">
        <v>115</v>
      </c>
      <c r="B897" s="555"/>
      <c r="C897" s="555"/>
      <c r="D897" s="194" t="s">
        <v>378</v>
      </c>
      <c r="E897" s="281"/>
      <c r="F897" s="239">
        <f>Base!G920</f>
        <v>46.87523762080303</v>
      </c>
    </row>
    <row r="898" spans="1:6" ht="11.25">
      <c r="A898" s="229" t="s">
        <v>153</v>
      </c>
      <c r="B898" s="471"/>
      <c r="C898" s="471"/>
      <c r="D898" s="179" t="s">
        <v>154</v>
      </c>
      <c r="E898" s="274"/>
      <c r="F898" s="233">
        <f>Base!G921</f>
        <v>3.797567500249078</v>
      </c>
    </row>
    <row r="899" spans="1:6" ht="11.25">
      <c r="A899" s="229"/>
      <c r="B899" s="471"/>
      <c r="C899" s="471"/>
      <c r="D899" s="180" t="s">
        <v>155</v>
      </c>
      <c r="E899" s="275"/>
      <c r="F899" s="227">
        <f>SUM(F897:F898)</f>
        <v>50.67280512105211</v>
      </c>
    </row>
    <row r="900" spans="1:6" ht="11.25">
      <c r="A900" s="473"/>
      <c r="B900" s="471"/>
      <c r="C900" s="471"/>
      <c r="D900" s="471"/>
      <c r="E900" s="474"/>
      <c r="F900" s="475"/>
    </row>
    <row r="901" spans="1:6" ht="11.25">
      <c r="A901" s="229" t="s">
        <v>323</v>
      </c>
      <c r="B901" s="471" t="s">
        <v>649</v>
      </c>
      <c r="C901" s="471"/>
      <c r="D901" s="471"/>
      <c r="E901" s="474"/>
      <c r="F901" s="475"/>
    </row>
    <row r="902" spans="1:6" ht="11.25">
      <c r="A902" s="473"/>
      <c r="B902" s="471"/>
      <c r="C902" s="471"/>
      <c r="D902" s="471"/>
      <c r="E902" s="474"/>
      <c r="F902" s="475"/>
    </row>
    <row r="903" spans="1:6" ht="11.25">
      <c r="A903" s="229"/>
      <c r="B903" s="471"/>
      <c r="C903" s="471"/>
      <c r="D903" s="179" t="s">
        <v>373</v>
      </c>
      <c r="E903" s="274"/>
      <c r="F903" s="233">
        <f>F899*10%</f>
        <v>5.067280512105211</v>
      </c>
    </row>
    <row r="904" spans="1:6" ht="11.25">
      <c r="A904" s="229"/>
      <c r="B904" s="471"/>
      <c r="C904" s="471"/>
      <c r="D904" s="179" t="s">
        <v>374</v>
      </c>
      <c r="E904" s="274"/>
      <c r="F904" s="233">
        <f>Base!G927</f>
        <v>7.290067251170668</v>
      </c>
    </row>
    <row r="905" spans="1:6" ht="12" thickBot="1">
      <c r="A905" s="234"/>
      <c r="B905" s="559"/>
      <c r="C905" s="568"/>
      <c r="D905" s="187" t="s">
        <v>155</v>
      </c>
      <c r="E905" s="276"/>
      <c r="F905" s="228">
        <f>SUM(F903:F904)</f>
        <v>12.357347763275879</v>
      </c>
    </row>
    <row r="906" spans="1:6" ht="12.75" customHeight="1" thickBot="1">
      <c r="A906" s="476" t="s">
        <v>144</v>
      </c>
      <c r="B906" s="477"/>
      <c r="C906" s="477"/>
      <c r="D906" s="478"/>
      <c r="E906" s="256"/>
      <c r="F906" s="150">
        <f>SUM(F899+F905)</f>
        <v>63.03015288432799</v>
      </c>
    </row>
    <row r="907" spans="1:6" ht="11.25">
      <c r="A907" s="229" t="s">
        <v>367</v>
      </c>
      <c r="B907" s="471"/>
      <c r="C907" s="471"/>
      <c r="D907" s="179" t="s">
        <v>327</v>
      </c>
      <c r="E907" s="274"/>
      <c r="F907" s="233">
        <f>Base!G932</f>
        <v>7.342665138985752</v>
      </c>
    </row>
    <row r="908" spans="1:6" ht="11.25">
      <c r="A908" s="229" t="s">
        <v>153</v>
      </c>
      <c r="B908" s="471"/>
      <c r="C908" s="471"/>
      <c r="D908" s="179" t="s">
        <v>154</v>
      </c>
      <c r="E908" s="274"/>
      <c r="F908" s="233">
        <f>Base!G933</f>
        <v>3.797567500249078</v>
      </c>
    </row>
    <row r="909" spans="1:6" ht="11.25">
      <c r="A909" s="229"/>
      <c r="B909" s="471"/>
      <c r="C909" s="471"/>
      <c r="D909" s="180" t="s">
        <v>155</v>
      </c>
      <c r="E909" s="275"/>
      <c r="F909" s="227">
        <f>SUM(F907:F908)</f>
        <v>11.14023263923483</v>
      </c>
    </row>
    <row r="910" spans="1:6" ht="11.25">
      <c r="A910" s="473"/>
      <c r="B910" s="471"/>
      <c r="C910" s="471"/>
      <c r="D910" s="471"/>
      <c r="E910" s="474"/>
      <c r="F910" s="475"/>
    </row>
    <row r="911" spans="1:6" ht="11.25">
      <c r="A911" s="229" t="s">
        <v>323</v>
      </c>
      <c r="B911" s="471" t="s">
        <v>651</v>
      </c>
      <c r="C911" s="471"/>
      <c r="D911" s="471"/>
      <c r="E911" s="474"/>
      <c r="F911" s="475"/>
    </row>
    <row r="912" spans="1:6" ht="11.25">
      <c r="A912" s="473"/>
      <c r="B912" s="471"/>
      <c r="C912" s="471"/>
      <c r="D912" s="471"/>
      <c r="E912" s="474"/>
      <c r="F912" s="475"/>
    </row>
    <row r="913" spans="1:6" ht="12" thickBot="1">
      <c r="A913" s="234"/>
      <c r="B913" s="479"/>
      <c r="C913" s="479"/>
      <c r="D913" s="189" t="s">
        <v>145</v>
      </c>
      <c r="E913" s="277"/>
      <c r="F913" s="235">
        <f>F909*10%</f>
        <v>1.114023263923483</v>
      </c>
    </row>
    <row r="914" spans="1:6" ht="12.75" customHeight="1" thickBot="1">
      <c r="A914" s="476" t="s">
        <v>144</v>
      </c>
      <c r="B914" s="477"/>
      <c r="C914" s="477"/>
      <c r="D914" s="478"/>
      <c r="E914" s="256"/>
      <c r="F914" s="188">
        <f>SUM(F909+F913)</f>
        <v>12.254255903158313</v>
      </c>
    </row>
    <row r="915" spans="1:6" ht="11.25">
      <c r="A915" s="229" t="s">
        <v>368</v>
      </c>
      <c r="B915" s="471"/>
      <c r="C915" s="471"/>
      <c r="D915" s="179" t="s">
        <v>369</v>
      </c>
      <c r="E915" s="274"/>
      <c r="F915" s="233">
        <f>Base!G942</f>
        <v>3.797567500249078</v>
      </c>
    </row>
    <row r="916" spans="1:6" ht="12" thickBot="1">
      <c r="A916" s="558"/>
      <c r="B916" s="479"/>
      <c r="C916" s="479"/>
      <c r="D916" s="479"/>
      <c r="E916" s="559"/>
      <c r="F916" s="560"/>
    </row>
    <row r="917" spans="1:6" ht="12" thickBot="1">
      <c r="A917" s="480" t="s">
        <v>379</v>
      </c>
      <c r="B917" s="481"/>
      <c r="C917" s="481"/>
      <c r="D917" s="481"/>
      <c r="E917" s="482"/>
      <c r="F917" s="483"/>
    </row>
    <row r="918" spans="1:6" ht="12" thickBot="1">
      <c r="A918" s="193" t="s">
        <v>100</v>
      </c>
      <c r="B918" s="530" t="s">
        <v>101</v>
      </c>
      <c r="C918" s="533"/>
      <c r="D918" s="193" t="s">
        <v>102</v>
      </c>
      <c r="E918" s="193"/>
      <c r="F918" s="195" t="s">
        <v>103</v>
      </c>
    </row>
    <row r="919" spans="1:6" ht="11.25">
      <c r="A919" s="238" t="s">
        <v>121</v>
      </c>
      <c r="B919" s="555"/>
      <c r="C919" s="555"/>
      <c r="D919" s="194" t="s">
        <v>380</v>
      </c>
      <c r="E919" s="281"/>
      <c r="F919" s="239">
        <f>Base!G946</f>
        <v>70.40753262927169</v>
      </c>
    </row>
    <row r="920" spans="1:6" ht="11.25">
      <c r="A920" s="229" t="s">
        <v>153</v>
      </c>
      <c r="B920" s="471"/>
      <c r="C920" s="471"/>
      <c r="D920" s="179" t="s">
        <v>154</v>
      </c>
      <c r="E920" s="274"/>
      <c r="F920" s="233">
        <f>Base!G947</f>
        <v>3.797567500249078</v>
      </c>
    </row>
    <row r="921" spans="1:6" ht="11.25">
      <c r="A921" s="229"/>
      <c r="B921" s="471"/>
      <c r="C921" s="471"/>
      <c r="D921" s="180" t="s">
        <v>155</v>
      </c>
      <c r="E921" s="275"/>
      <c r="F921" s="227">
        <f>SUM(F919:F920)</f>
        <v>74.20510012952076</v>
      </c>
    </row>
    <row r="922" spans="1:6" ht="11.25">
      <c r="A922" s="473"/>
      <c r="B922" s="471"/>
      <c r="C922" s="471"/>
      <c r="D922" s="471"/>
      <c r="E922" s="474"/>
      <c r="F922" s="475"/>
    </row>
    <row r="923" spans="1:6" ht="11.25">
      <c r="A923" s="229" t="s">
        <v>323</v>
      </c>
      <c r="B923" s="471" t="s">
        <v>652</v>
      </c>
      <c r="C923" s="471"/>
      <c r="D923" s="471"/>
      <c r="E923" s="474"/>
      <c r="F923" s="475"/>
    </row>
    <row r="924" spans="1:6" ht="11.25">
      <c r="A924" s="473"/>
      <c r="B924" s="471"/>
      <c r="C924" s="471"/>
      <c r="D924" s="471"/>
      <c r="E924" s="474"/>
      <c r="F924" s="475"/>
    </row>
    <row r="925" spans="1:6" ht="11.25">
      <c r="A925" s="229"/>
      <c r="B925" s="471"/>
      <c r="C925" s="471"/>
      <c r="D925" s="179" t="s">
        <v>373</v>
      </c>
      <c r="E925" s="274"/>
      <c r="F925" s="233">
        <f>F921*10%</f>
        <v>7.420510012952076</v>
      </c>
    </row>
    <row r="926" spans="1:6" ht="11.25">
      <c r="A926" s="229"/>
      <c r="B926" s="471"/>
      <c r="C926" s="471"/>
      <c r="D926" s="179" t="s">
        <v>374</v>
      </c>
      <c r="E926" s="274"/>
      <c r="F926" s="233">
        <f>Base!G953</f>
        <v>7.290067251170668</v>
      </c>
    </row>
    <row r="927" spans="1:6" ht="12" thickBot="1">
      <c r="A927" s="234"/>
      <c r="B927" s="479"/>
      <c r="C927" s="479"/>
      <c r="D927" s="187" t="s">
        <v>155</v>
      </c>
      <c r="E927" s="276"/>
      <c r="F927" s="228">
        <f>SUM(F925:F926)</f>
        <v>14.710577264122744</v>
      </c>
    </row>
    <row r="928" spans="1:6" ht="12.75" customHeight="1" thickBot="1">
      <c r="A928" s="476" t="s">
        <v>144</v>
      </c>
      <c r="B928" s="477"/>
      <c r="C928" s="477"/>
      <c r="D928" s="478"/>
      <c r="E928" s="256"/>
      <c r="F928" s="150">
        <f>SUM(F921+F927)</f>
        <v>88.9156773936435</v>
      </c>
    </row>
    <row r="929" spans="1:6" ht="11.25">
      <c r="A929" s="229" t="s">
        <v>381</v>
      </c>
      <c r="B929" s="471"/>
      <c r="C929" s="471"/>
      <c r="D929" s="179" t="s">
        <v>327</v>
      </c>
      <c r="E929" s="274"/>
      <c r="F929" s="233">
        <f>Base!G958</f>
        <v>10.982438975789576</v>
      </c>
    </row>
    <row r="930" spans="1:6" ht="11.25">
      <c r="A930" s="229" t="s">
        <v>153</v>
      </c>
      <c r="B930" s="471"/>
      <c r="C930" s="471"/>
      <c r="D930" s="179" t="s">
        <v>154</v>
      </c>
      <c r="E930" s="274"/>
      <c r="F930" s="233">
        <f>Base!G959</f>
        <v>3.797567500249078</v>
      </c>
    </row>
    <row r="931" spans="1:6" ht="11.25">
      <c r="A931" s="229"/>
      <c r="B931" s="471"/>
      <c r="C931" s="471"/>
      <c r="D931" s="180" t="s">
        <v>155</v>
      </c>
      <c r="E931" s="275"/>
      <c r="F931" s="227">
        <f>SUM(F929:F930)</f>
        <v>14.780006476038654</v>
      </c>
    </row>
    <row r="932" spans="1:6" ht="11.25">
      <c r="A932" s="473"/>
      <c r="B932" s="471"/>
      <c r="C932" s="471"/>
      <c r="D932" s="471"/>
      <c r="E932" s="474"/>
      <c r="F932" s="475"/>
    </row>
    <row r="933" spans="1:6" ht="11.25">
      <c r="A933" s="229" t="s">
        <v>323</v>
      </c>
      <c r="B933" s="471" t="s">
        <v>645</v>
      </c>
      <c r="C933" s="471"/>
      <c r="D933" s="471"/>
      <c r="E933" s="474"/>
      <c r="F933" s="475"/>
    </row>
    <row r="934" spans="1:6" ht="11.25">
      <c r="A934" s="473"/>
      <c r="B934" s="471"/>
      <c r="C934" s="471"/>
      <c r="D934" s="471"/>
      <c r="E934" s="474"/>
      <c r="F934" s="475"/>
    </row>
    <row r="935" spans="1:6" ht="12" thickBot="1">
      <c r="A935" s="234"/>
      <c r="B935" s="479"/>
      <c r="C935" s="479"/>
      <c r="D935" s="189" t="s">
        <v>145</v>
      </c>
      <c r="E935" s="277"/>
      <c r="F935" s="235">
        <f>F931*10%</f>
        <v>1.4780006476038654</v>
      </c>
    </row>
    <row r="936" spans="1:6" ht="12.75" customHeight="1" thickBot="1">
      <c r="A936" s="476" t="s">
        <v>351</v>
      </c>
      <c r="B936" s="477"/>
      <c r="C936" s="477"/>
      <c r="D936" s="478"/>
      <c r="E936" s="256"/>
      <c r="F936" s="188">
        <f>SUM(F935+F931)</f>
        <v>16.25800712364252</v>
      </c>
    </row>
    <row r="937" spans="1:6" ht="12" thickBot="1">
      <c r="A937" s="229" t="s">
        <v>368</v>
      </c>
      <c r="B937" s="471"/>
      <c r="C937" s="471"/>
      <c r="D937" s="179" t="s">
        <v>369</v>
      </c>
      <c r="E937" s="274"/>
      <c r="F937" s="233">
        <f>Base!G968</f>
        <v>3.797567500249078</v>
      </c>
    </row>
    <row r="938" spans="1:6" ht="35.25" customHeight="1">
      <c r="A938" s="502" t="s">
        <v>591</v>
      </c>
      <c r="B938" s="503"/>
      <c r="C938" s="503"/>
      <c r="D938" s="503"/>
      <c r="E938" s="503"/>
      <c r="F938" s="504"/>
    </row>
    <row r="939" spans="1:6" ht="35.25" customHeight="1" thickBot="1">
      <c r="A939" s="534" t="s">
        <v>592</v>
      </c>
      <c r="B939" s="535"/>
      <c r="C939" s="535"/>
      <c r="D939" s="535"/>
      <c r="E939" s="535"/>
      <c r="F939" s="536"/>
    </row>
    <row r="940" spans="1:6" ht="12" thickBot="1">
      <c r="A940" s="480" t="s">
        <v>404</v>
      </c>
      <c r="B940" s="481"/>
      <c r="C940" s="481"/>
      <c r="D940" s="481"/>
      <c r="E940" s="482"/>
      <c r="F940" s="483"/>
    </row>
    <row r="941" spans="1:6" ht="12" thickBot="1">
      <c r="A941" s="193" t="s">
        <v>100</v>
      </c>
      <c r="B941" s="530" t="s">
        <v>101</v>
      </c>
      <c r="C941" s="533"/>
      <c r="D941" s="193" t="s">
        <v>102</v>
      </c>
      <c r="E941" s="193"/>
      <c r="F941" s="195" t="s">
        <v>103</v>
      </c>
    </row>
    <row r="942" spans="1:6" ht="11.25">
      <c r="A942" s="238"/>
      <c r="B942" s="555" t="s">
        <v>140</v>
      </c>
      <c r="C942" s="555"/>
      <c r="D942" s="194" t="s">
        <v>405</v>
      </c>
      <c r="E942" s="281"/>
      <c r="F942" s="239">
        <f>Base!G973</f>
        <v>58.53092956062568</v>
      </c>
    </row>
    <row r="943" spans="1:6" ht="11.25">
      <c r="A943" s="229"/>
      <c r="B943" s="471" t="s">
        <v>121</v>
      </c>
      <c r="C943" s="471"/>
      <c r="D943" s="179" t="s">
        <v>406</v>
      </c>
      <c r="E943" s="274"/>
      <c r="F943" s="233">
        <f>Base!G974</f>
        <v>4.565496662349307</v>
      </c>
    </row>
    <row r="944" spans="1:6" ht="11.25">
      <c r="A944" s="229" t="s">
        <v>153</v>
      </c>
      <c r="B944" s="471"/>
      <c r="C944" s="471"/>
      <c r="D944" s="179" t="s">
        <v>154</v>
      </c>
      <c r="E944" s="274"/>
      <c r="F944" s="233">
        <f>Base!G975</f>
        <v>3.797567500249078</v>
      </c>
    </row>
    <row r="945" spans="1:6" ht="11.25">
      <c r="A945" s="229" t="s">
        <v>407</v>
      </c>
      <c r="B945" s="471"/>
      <c r="C945" s="471"/>
      <c r="D945" s="179" t="s">
        <v>369</v>
      </c>
      <c r="E945" s="274"/>
      <c r="F945" s="233">
        <f>Base!G976</f>
        <v>3.797567500249078</v>
      </c>
    </row>
    <row r="946" spans="1:6" ht="11.25">
      <c r="A946" s="229" t="s">
        <v>408</v>
      </c>
      <c r="B946" s="471"/>
      <c r="C946" s="471"/>
      <c r="D946" s="179" t="s">
        <v>409</v>
      </c>
      <c r="E946" s="274"/>
      <c r="F946" s="233">
        <f>Base!G977</f>
        <v>1.4727408588223572</v>
      </c>
    </row>
    <row r="947" spans="1:6" ht="11.25">
      <c r="A947" s="229" t="s">
        <v>337</v>
      </c>
      <c r="B947" s="471"/>
      <c r="C947" s="471"/>
      <c r="D947" s="179" t="s">
        <v>410</v>
      </c>
      <c r="E947" s="274"/>
      <c r="F947" s="233">
        <f>Base!G978</f>
        <v>7.342665138985752</v>
      </c>
    </row>
    <row r="948" spans="1:6" ht="11.25">
      <c r="A948" s="229" t="s">
        <v>411</v>
      </c>
      <c r="B948" s="471"/>
      <c r="C948" s="471"/>
      <c r="D948" s="179" t="s">
        <v>412</v>
      </c>
      <c r="E948" s="274"/>
      <c r="F948" s="233">
        <f>Base!G979</f>
        <v>2.9349621400816974</v>
      </c>
    </row>
    <row r="949" spans="1:6" ht="11.25">
      <c r="A949" s="229"/>
      <c r="B949" s="471"/>
      <c r="C949" s="471"/>
      <c r="D949" s="180" t="s">
        <v>155</v>
      </c>
      <c r="E949" s="275"/>
      <c r="F949" s="227">
        <f>SUM(F942:F948)</f>
        <v>82.44192936136294</v>
      </c>
    </row>
    <row r="950" spans="1:6" ht="11.25">
      <c r="A950" s="473"/>
      <c r="B950" s="471"/>
      <c r="C950" s="471"/>
      <c r="D950" s="471"/>
      <c r="E950" s="474"/>
      <c r="F950" s="475"/>
    </row>
    <row r="951" spans="1:6" ht="11.25">
      <c r="A951" s="229" t="s">
        <v>323</v>
      </c>
      <c r="B951" s="471" t="s">
        <v>0</v>
      </c>
      <c r="C951" s="471"/>
      <c r="D951" s="471"/>
      <c r="E951" s="474"/>
      <c r="F951" s="475"/>
    </row>
    <row r="952" spans="1:6" ht="11.25">
      <c r="A952" s="473"/>
      <c r="B952" s="471"/>
      <c r="C952" s="471"/>
      <c r="D952" s="471"/>
      <c r="E952" s="474"/>
      <c r="F952" s="475"/>
    </row>
    <row r="953" spans="1:6" ht="11.25">
      <c r="A953" s="229"/>
      <c r="B953" s="471"/>
      <c r="C953" s="471"/>
      <c r="D953" s="179" t="s">
        <v>145</v>
      </c>
      <c r="E953" s="274"/>
      <c r="F953" s="233">
        <f>F949*10%</f>
        <v>8.244192936136294</v>
      </c>
    </row>
    <row r="954" spans="1:6" ht="11.25">
      <c r="A954" s="229"/>
      <c r="B954" s="471"/>
      <c r="C954" s="471"/>
      <c r="D954" s="179" t="s">
        <v>160</v>
      </c>
      <c r="E954" s="274"/>
      <c r="F954" s="233">
        <f>Base!G985</f>
        <v>7.290067251170668</v>
      </c>
    </row>
    <row r="955" spans="1:6" ht="12" thickBot="1">
      <c r="A955" s="234"/>
      <c r="B955" s="479"/>
      <c r="C955" s="479"/>
      <c r="D955" s="187" t="s">
        <v>155</v>
      </c>
      <c r="E955" s="276"/>
      <c r="F955" s="228">
        <f>SUM(F953:F954)</f>
        <v>15.534260187306963</v>
      </c>
    </row>
    <row r="956" spans="1:6" ht="12.75" customHeight="1" thickBot="1">
      <c r="A956" s="476" t="s">
        <v>144</v>
      </c>
      <c r="B956" s="477"/>
      <c r="C956" s="477"/>
      <c r="D956" s="478"/>
      <c r="E956" s="256"/>
      <c r="F956" s="188">
        <f>SUM(F949+F955)</f>
        <v>97.97618954866991</v>
      </c>
    </row>
    <row r="957" spans="1:6" ht="12" thickBot="1">
      <c r="A957" s="480" t="s">
        <v>413</v>
      </c>
      <c r="B957" s="481"/>
      <c r="C957" s="481"/>
      <c r="D957" s="481"/>
      <c r="E957" s="482"/>
      <c r="F957" s="483"/>
    </row>
    <row r="958" spans="1:6" ht="12" thickBot="1">
      <c r="A958" s="193" t="s">
        <v>100</v>
      </c>
      <c r="B958" s="530" t="s">
        <v>101</v>
      </c>
      <c r="C958" s="533"/>
      <c r="D958" s="193" t="s">
        <v>102</v>
      </c>
      <c r="E958" s="193"/>
      <c r="F958" s="195" t="s">
        <v>103</v>
      </c>
    </row>
    <row r="959" spans="1:6" ht="13.5" customHeight="1" thickBot="1">
      <c r="A959" s="480" t="s">
        <v>164</v>
      </c>
      <c r="B959" s="481"/>
      <c r="C959" s="481"/>
      <c r="D959" s="481"/>
      <c r="E959" s="482"/>
      <c r="F959" s="483"/>
    </row>
    <row r="960" spans="1:6" ht="12" thickBot="1">
      <c r="A960" s="238"/>
      <c r="B960" s="555"/>
      <c r="C960" s="556"/>
      <c r="D960" s="199" t="s">
        <v>414</v>
      </c>
      <c r="E960" s="283"/>
      <c r="F960" s="243">
        <f>Base!G993</f>
        <v>65.8525555444854</v>
      </c>
    </row>
    <row r="961" spans="1:6" ht="11.25">
      <c r="A961" s="229"/>
      <c r="B961" s="471" t="s">
        <v>111</v>
      </c>
      <c r="C961" s="471"/>
      <c r="D961" s="194" t="s">
        <v>376</v>
      </c>
      <c r="E961" s="281"/>
      <c r="F961" s="233">
        <f>Base!G994</f>
        <v>22.848522466872566</v>
      </c>
    </row>
    <row r="962" spans="1:6" ht="11.25">
      <c r="A962" s="229"/>
      <c r="B962" s="471" t="s">
        <v>121</v>
      </c>
      <c r="C962" s="471"/>
      <c r="D962" s="179" t="s">
        <v>406</v>
      </c>
      <c r="E962" s="274"/>
      <c r="F962" s="233">
        <f>Base!G995</f>
        <v>4.565496662349307</v>
      </c>
    </row>
    <row r="963" spans="1:6" ht="11.25">
      <c r="A963" s="229" t="s">
        <v>153</v>
      </c>
      <c r="B963" s="471"/>
      <c r="C963" s="471"/>
      <c r="D963" s="179" t="s">
        <v>154</v>
      </c>
      <c r="E963" s="274"/>
      <c r="F963" s="233">
        <f>Base!G996</f>
        <v>3.797567500249078</v>
      </c>
    </row>
    <row r="964" spans="1:6" ht="11.25">
      <c r="A964" s="229" t="s">
        <v>407</v>
      </c>
      <c r="B964" s="471"/>
      <c r="C964" s="471"/>
      <c r="D964" s="179" t="s">
        <v>369</v>
      </c>
      <c r="E964" s="274"/>
      <c r="F964" s="233">
        <f>Base!G997</f>
        <v>3.797567500249078</v>
      </c>
    </row>
    <row r="965" spans="1:6" ht="11.25">
      <c r="A965" s="229" t="s">
        <v>408</v>
      </c>
      <c r="B965" s="471"/>
      <c r="C965" s="471"/>
      <c r="D965" s="179" t="s">
        <v>409</v>
      </c>
      <c r="E965" s="274"/>
      <c r="F965" s="233">
        <f>Base!G998</f>
        <v>1.4727408588223572</v>
      </c>
    </row>
    <row r="966" spans="1:6" ht="11.25">
      <c r="A966" s="229" t="s">
        <v>337</v>
      </c>
      <c r="B966" s="471"/>
      <c r="C966" s="471"/>
      <c r="D966" s="179" t="s">
        <v>410</v>
      </c>
      <c r="E966" s="274"/>
      <c r="F966" s="233">
        <f>Base!G999</f>
        <v>7.342665138985752</v>
      </c>
    </row>
    <row r="967" spans="1:6" ht="11.25">
      <c r="A967" s="229" t="s">
        <v>411</v>
      </c>
      <c r="B967" s="471"/>
      <c r="C967" s="471"/>
      <c r="D967" s="179" t="s">
        <v>412</v>
      </c>
      <c r="E967" s="274"/>
      <c r="F967" s="233">
        <f>Base!G1000</f>
        <v>2.9349621400816974</v>
      </c>
    </row>
    <row r="968" spans="1:6" ht="11.25">
      <c r="A968" s="229"/>
      <c r="B968" s="471"/>
      <c r="C968" s="471"/>
      <c r="D968" s="180" t="s">
        <v>155</v>
      </c>
      <c r="E968" s="275"/>
      <c r="F968" s="227">
        <f>SUM(F960:F967)</f>
        <v>112.61207781209522</v>
      </c>
    </row>
    <row r="969" spans="1:6" ht="11.25">
      <c r="A969" s="473"/>
      <c r="B969" s="471"/>
      <c r="C969" s="471"/>
      <c r="D969" s="471"/>
      <c r="E969" s="474"/>
      <c r="F969" s="475"/>
    </row>
    <row r="970" spans="1:6" ht="11.25">
      <c r="A970" s="229" t="s">
        <v>323</v>
      </c>
      <c r="B970" s="471" t="s">
        <v>1</v>
      </c>
      <c r="C970" s="471"/>
      <c r="D970" s="471"/>
      <c r="E970" s="474"/>
      <c r="F970" s="475"/>
    </row>
    <row r="971" spans="1:6" ht="11.25">
      <c r="A971" s="473"/>
      <c r="B971" s="471"/>
      <c r="C971" s="471"/>
      <c r="D971" s="471"/>
      <c r="E971" s="474"/>
      <c r="F971" s="475"/>
    </row>
    <row r="972" spans="1:6" ht="11.25">
      <c r="A972" s="229"/>
      <c r="B972" s="471"/>
      <c r="C972" s="471"/>
      <c r="D972" s="179" t="s">
        <v>145</v>
      </c>
      <c r="E972" s="274"/>
      <c r="F972" s="233">
        <f>F968*10%</f>
        <v>11.261207781209523</v>
      </c>
    </row>
    <row r="973" spans="1:6" ht="11.25">
      <c r="A973" s="229"/>
      <c r="B973" s="471"/>
      <c r="C973" s="471"/>
      <c r="D973" s="179" t="s">
        <v>160</v>
      </c>
      <c r="E973" s="274"/>
      <c r="F973" s="233">
        <f>Base!G1006</f>
        <v>18.27250622696025</v>
      </c>
    </row>
    <row r="974" spans="1:6" ht="12" thickBot="1">
      <c r="A974" s="234"/>
      <c r="B974" s="479"/>
      <c r="C974" s="479"/>
      <c r="D974" s="187" t="s">
        <v>155</v>
      </c>
      <c r="E974" s="276"/>
      <c r="F974" s="228">
        <f>SUM(F972:F973)</f>
        <v>29.533714008169774</v>
      </c>
    </row>
    <row r="975" spans="1:6" ht="12.75" customHeight="1" thickBot="1">
      <c r="A975" s="476" t="s">
        <v>144</v>
      </c>
      <c r="B975" s="477"/>
      <c r="C975" s="477"/>
      <c r="D975" s="478"/>
      <c r="E975" s="256"/>
      <c r="F975" s="188">
        <f>SUM(F968+F974)</f>
        <v>142.145791820265</v>
      </c>
    </row>
    <row r="976" spans="1:6" ht="12" thickBot="1">
      <c r="A976" s="229"/>
      <c r="B976" s="471"/>
      <c r="C976" s="474"/>
      <c r="D976" s="198" t="s">
        <v>415</v>
      </c>
      <c r="E976" s="283"/>
      <c r="F976" s="244">
        <f>Base!G1011</f>
        <v>73.1636619507821</v>
      </c>
    </row>
    <row r="977" spans="1:6" ht="11.25">
      <c r="A977" s="229"/>
      <c r="B977" s="471" t="s">
        <v>111</v>
      </c>
      <c r="C977" s="471"/>
      <c r="D977" s="194" t="s">
        <v>376</v>
      </c>
      <c r="E977" s="281"/>
      <c r="F977" s="233">
        <f>Base!G1012</f>
        <v>22.848522466872566</v>
      </c>
    </row>
    <row r="978" spans="1:6" ht="11.25">
      <c r="A978" s="229"/>
      <c r="B978" s="471" t="s">
        <v>121</v>
      </c>
      <c r="C978" s="471"/>
      <c r="D978" s="179" t="s">
        <v>406</v>
      </c>
      <c r="E978" s="274"/>
      <c r="F978" s="233">
        <f>Base!G1013</f>
        <v>4.565496662349307</v>
      </c>
    </row>
    <row r="979" spans="1:6" ht="11.25">
      <c r="A979" s="229" t="s">
        <v>153</v>
      </c>
      <c r="B979" s="471"/>
      <c r="C979" s="471"/>
      <c r="D979" s="179" t="s">
        <v>154</v>
      </c>
      <c r="E979" s="274"/>
      <c r="F979" s="233">
        <f>Base!G1014</f>
        <v>3.797567500249078</v>
      </c>
    </row>
    <row r="980" spans="1:6" ht="11.25">
      <c r="A980" s="229" t="s">
        <v>407</v>
      </c>
      <c r="B980" s="471"/>
      <c r="C980" s="471"/>
      <c r="D980" s="179" t="s">
        <v>369</v>
      </c>
      <c r="E980" s="274"/>
      <c r="F980" s="233">
        <f>Base!G1015</f>
        <v>3.797567500249078</v>
      </c>
    </row>
    <row r="981" spans="1:6" ht="11.25">
      <c r="A981" s="229" t="s">
        <v>408</v>
      </c>
      <c r="B981" s="471"/>
      <c r="C981" s="471"/>
      <c r="D981" s="179" t="s">
        <v>409</v>
      </c>
      <c r="E981" s="274"/>
      <c r="F981" s="233">
        <f>Base!G1016</f>
        <v>1.4727408588223572</v>
      </c>
    </row>
    <row r="982" spans="1:6" ht="11.25">
      <c r="A982" s="229" t="s">
        <v>337</v>
      </c>
      <c r="B982" s="471"/>
      <c r="C982" s="471"/>
      <c r="D982" s="179" t="s">
        <v>410</v>
      </c>
      <c r="E982" s="274"/>
      <c r="F982" s="233">
        <f>Base!G1017</f>
        <v>7.342665138985752</v>
      </c>
    </row>
    <row r="983" spans="1:6" ht="11.25">
      <c r="A983" s="229" t="s">
        <v>411</v>
      </c>
      <c r="B983" s="471"/>
      <c r="C983" s="471"/>
      <c r="D983" s="179" t="s">
        <v>412</v>
      </c>
      <c r="E983" s="274"/>
      <c r="F983" s="233">
        <f>Base!G1018</f>
        <v>2.9349621400816974</v>
      </c>
    </row>
    <row r="984" spans="1:6" ht="11.25">
      <c r="A984" s="229"/>
      <c r="B984" s="471"/>
      <c r="C984" s="471"/>
      <c r="D984" s="180" t="s">
        <v>155</v>
      </c>
      <c r="E984" s="275"/>
      <c r="F984" s="227">
        <f>SUM(F976:F983)</f>
        <v>119.92318421839192</v>
      </c>
    </row>
    <row r="985" spans="1:6" ht="11.25">
      <c r="A985" s="229" t="s">
        <v>323</v>
      </c>
      <c r="B985" s="471" t="s">
        <v>2</v>
      </c>
      <c r="C985" s="471"/>
      <c r="D985" s="471"/>
      <c r="E985" s="474"/>
      <c r="F985" s="475"/>
    </row>
    <row r="986" spans="1:6" ht="11.25">
      <c r="A986" s="473"/>
      <c r="B986" s="471"/>
      <c r="C986" s="471"/>
      <c r="D986" s="471"/>
      <c r="E986" s="474"/>
      <c r="F986" s="475"/>
    </row>
    <row r="987" spans="1:6" ht="11.25">
      <c r="A987" s="229"/>
      <c r="B987" s="471"/>
      <c r="C987" s="471"/>
      <c r="D987" s="179" t="s">
        <v>145</v>
      </c>
      <c r="E987" s="274"/>
      <c r="F987" s="233">
        <f>F984*10%</f>
        <v>11.992318421839194</v>
      </c>
    </row>
    <row r="988" spans="1:6" ht="11.25">
      <c r="A988" s="229"/>
      <c r="B988" s="471"/>
      <c r="C988" s="471"/>
      <c r="D988" s="179" t="s">
        <v>160</v>
      </c>
      <c r="E988" s="274"/>
      <c r="F988" s="233">
        <f>Base!G1023</f>
        <v>18.27250622696025</v>
      </c>
    </row>
    <row r="989" spans="1:6" ht="12" thickBot="1">
      <c r="A989" s="234"/>
      <c r="B989" s="479"/>
      <c r="C989" s="479"/>
      <c r="D989" s="187" t="s">
        <v>155</v>
      </c>
      <c r="E989" s="276"/>
      <c r="F989" s="228">
        <f>SUM(F987:F988)</f>
        <v>30.264824648799443</v>
      </c>
    </row>
    <row r="990" spans="1:6" ht="12.75" customHeight="1" thickBot="1">
      <c r="A990" s="476" t="s">
        <v>144</v>
      </c>
      <c r="B990" s="477"/>
      <c r="C990" s="477"/>
      <c r="D990" s="478"/>
      <c r="E990" s="256"/>
      <c r="F990" s="188">
        <f>SUM(F984+F989)</f>
        <v>150.18800886719137</v>
      </c>
    </row>
    <row r="991" spans="1:6" ht="12" thickBot="1">
      <c r="A991" s="229"/>
      <c r="B991" s="471"/>
      <c r="C991" s="474"/>
      <c r="D991" s="198" t="s">
        <v>416</v>
      </c>
      <c r="E991" s="283"/>
      <c r="F991" s="244">
        <f>Base!G1028</f>
        <v>87.7963943409385</v>
      </c>
    </row>
    <row r="992" spans="1:6" ht="11.25">
      <c r="A992" s="229"/>
      <c r="B992" s="471" t="s">
        <v>111</v>
      </c>
      <c r="C992" s="471"/>
      <c r="D992" s="194" t="s">
        <v>376</v>
      </c>
      <c r="E992" s="281"/>
      <c r="F992" s="233">
        <f>Base!G1029</f>
        <v>22.848522466872566</v>
      </c>
    </row>
    <row r="993" spans="1:6" ht="11.25">
      <c r="A993" s="229"/>
      <c r="B993" s="471" t="s">
        <v>121</v>
      </c>
      <c r="C993" s="471"/>
      <c r="D993" s="179" t="s">
        <v>406</v>
      </c>
      <c r="E993" s="274"/>
      <c r="F993" s="233">
        <f>Base!G1030</f>
        <v>4.565496662349307</v>
      </c>
    </row>
    <row r="994" spans="1:6" ht="11.25">
      <c r="A994" s="229" t="s">
        <v>153</v>
      </c>
      <c r="B994" s="471"/>
      <c r="C994" s="471"/>
      <c r="D994" s="179" t="s">
        <v>154</v>
      </c>
      <c r="E994" s="274"/>
      <c r="F994" s="233">
        <f>Base!G1031</f>
        <v>3.797567500249078</v>
      </c>
    </row>
    <row r="995" spans="1:6" ht="11.25">
      <c r="A995" s="229" t="s">
        <v>407</v>
      </c>
      <c r="B995" s="471"/>
      <c r="C995" s="471"/>
      <c r="D995" s="179" t="s">
        <v>369</v>
      </c>
      <c r="E995" s="274"/>
      <c r="F995" s="233">
        <f>Base!G1032</f>
        <v>3.797567500249078</v>
      </c>
    </row>
    <row r="996" spans="1:6" ht="11.25">
      <c r="A996" s="229" t="s">
        <v>408</v>
      </c>
      <c r="B996" s="471"/>
      <c r="C996" s="471"/>
      <c r="D996" s="179" t="s">
        <v>409</v>
      </c>
      <c r="E996" s="274"/>
      <c r="F996" s="233">
        <f>Base!G1033</f>
        <v>1.4727408588223572</v>
      </c>
    </row>
    <row r="997" spans="1:6" ht="11.25">
      <c r="A997" s="229" t="s">
        <v>337</v>
      </c>
      <c r="B997" s="471"/>
      <c r="C997" s="471"/>
      <c r="D997" s="179" t="s">
        <v>410</v>
      </c>
      <c r="E997" s="274"/>
      <c r="F997" s="233">
        <f>Base!G1034</f>
        <v>7.342665138985752</v>
      </c>
    </row>
    <row r="998" spans="1:6" ht="11.25">
      <c r="A998" s="229" t="s">
        <v>411</v>
      </c>
      <c r="B998" s="471"/>
      <c r="C998" s="471"/>
      <c r="D998" s="179" t="s">
        <v>412</v>
      </c>
      <c r="E998" s="274"/>
      <c r="F998" s="233">
        <f>Base!G1035</f>
        <v>2.9349621400816974</v>
      </c>
    </row>
    <row r="999" spans="1:6" ht="11.25">
      <c r="A999" s="229"/>
      <c r="B999" s="471"/>
      <c r="C999" s="471"/>
      <c r="D999" s="180" t="s">
        <v>155</v>
      </c>
      <c r="E999" s="275"/>
      <c r="F999" s="227">
        <f>SUM(F991:F998)</f>
        <v>134.55591660854833</v>
      </c>
    </row>
    <row r="1000" spans="1:6" ht="11.25">
      <c r="A1000" s="473"/>
      <c r="B1000" s="471"/>
      <c r="C1000" s="471"/>
      <c r="D1000" s="471"/>
      <c r="E1000" s="474"/>
      <c r="F1000" s="475"/>
    </row>
    <row r="1001" spans="1:6" ht="11.25">
      <c r="A1001" s="229" t="s">
        <v>323</v>
      </c>
      <c r="B1001" s="471" t="s">
        <v>3</v>
      </c>
      <c r="C1001" s="471"/>
      <c r="D1001" s="471"/>
      <c r="E1001" s="474"/>
      <c r="F1001" s="475"/>
    </row>
    <row r="1002" spans="1:6" ht="11.25">
      <c r="A1002" s="473"/>
      <c r="B1002" s="471"/>
      <c r="C1002" s="471"/>
      <c r="D1002" s="471"/>
      <c r="E1002" s="474"/>
      <c r="F1002" s="475"/>
    </row>
    <row r="1003" spans="1:6" ht="11.25">
      <c r="A1003" s="229"/>
      <c r="B1003" s="471"/>
      <c r="C1003" s="471"/>
      <c r="D1003" s="179" t="s">
        <v>145</v>
      </c>
      <c r="E1003" s="274"/>
      <c r="F1003" s="233">
        <f>F999*10%</f>
        <v>13.455591660854834</v>
      </c>
    </row>
    <row r="1004" spans="1:6" ht="11.25">
      <c r="A1004" s="229"/>
      <c r="B1004" s="471"/>
      <c r="C1004" s="471"/>
      <c r="D1004" s="179" t="s">
        <v>160</v>
      </c>
      <c r="E1004" s="274"/>
      <c r="F1004" s="233">
        <f>Base!G1041</f>
        <v>18.27250622696025</v>
      </c>
    </row>
    <row r="1005" spans="1:6" ht="12" thickBot="1">
      <c r="A1005" s="234"/>
      <c r="B1005" s="479"/>
      <c r="C1005" s="479"/>
      <c r="D1005" s="187" t="s">
        <v>155</v>
      </c>
      <c r="E1005" s="276"/>
      <c r="F1005" s="228">
        <f>SUM(F1003:F1004)</f>
        <v>31.728097887815082</v>
      </c>
    </row>
    <row r="1006" spans="1:6" ht="12.75" customHeight="1" thickBot="1">
      <c r="A1006" s="476" t="s">
        <v>144</v>
      </c>
      <c r="B1006" s="477"/>
      <c r="C1006" s="477"/>
      <c r="D1006" s="478"/>
      <c r="E1006" s="256"/>
      <c r="F1006" s="188">
        <f>SUM(F1005+F999)</f>
        <v>166.2840144963634</v>
      </c>
    </row>
    <row r="1007" spans="1:6" ht="12" thickBot="1">
      <c r="A1007" s="238"/>
      <c r="B1007" s="555"/>
      <c r="C1007" s="556"/>
      <c r="D1007" s="198" t="s">
        <v>169</v>
      </c>
      <c r="E1007" s="283"/>
      <c r="F1007" s="243">
        <f>Base!G1046</f>
        <v>113.4010461293215</v>
      </c>
    </row>
    <row r="1008" spans="1:6" ht="11.25">
      <c r="A1008" s="229"/>
      <c r="B1008" s="471" t="s">
        <v>111</v>
      </c>
      <c r="C1008" s="471"/>
      <c r="D1008" s="194" t="s">
        <v>376</v>
      </c>
      <c r="E1008" s="281"/>
      <c r="F1008" s="233">
        <f>Base!G1047</f>
        <v>22.848522466872566</v>
      </c>
    </row>
    <row r="1009" spans="1:6" ht="11.25">
      <c r="A1009" s="229"/>
      <c r="B1009" s="471" t="s">
        <v>121</v>
      </c>
      <c r="C1009" s="471"/>
      <c r="D1009" s="179" t="s">
        <v>406</v>
      </c>
      <c r="E1009" s="274"/>
      <c r="F1009" s="233">
        <f>Base!G1048</f>
        <v>4.565496662349307</v>
      </c>
    </row>
    <row r="1010" spans="1:6" ht="11.25">
      <c r="A1010" s="229" t="s">
        <v>153</v>
      </c>
      <c r="B1010" s="471"/>
      <c r="C1010" s="471"/>
      <c r="D1010" s="179" t="s">
        <v>154</v>
      </c>
      <c r="E1010" s="274"/>
      <c r="F1010" s="233">
        <f>Base!G1049</f>
        <v>3.797567500249078</v>
      </c>
    </row>
    <row r="1011" spans="1:6" ht="11.25">
      <c r="A1011" s="229" t="s">
        <v>407</v>
      </c>
      <c r="B1011" s="471"/>
      <c r="C1011" s="471"/>
      <c r="D1011" s="179" t="s">
        <v>369</v>
      </c>
      <c r="E1011" s="274"/>
      <c r="F1011" s="233">
        <f>Base!G1050</f>
        <v>3.797567500249078</v>
      </c>
    </row>
    <row r="1012" spans="1:6" ht="11.25">
      <c r="A1012" s="229" t="s">
        <v>408</v>
      </c>
      <c r="B1012" s="471"/>
      <c r="C1012" s="471"/>
      <c r="D1012" s="179" t="s">
        <v>409</v>
      </c>
      <c r="E1012" s="274"/>
      <c r="F1012" s="233">
        <f>Base!G1051</f>
        <v>1.4727408588223572</v>
      </c>
    </row>
    <row r="1013" spans="1:6" ht="11.25">
      <c r="A1013" s="229" t="s">
        <v>337</v>
      </c>
      <c r="B1013" s="471"/>
      <c r="C1013" s="471"/>
      <c r="D1013" s="179" t="s">
        <v>410</v>
      </c>
      <c r="E1013" s="274"/>
      <c r="F1013" s="233">
        <f>Base!G1052</f>
        <v>7.342665138985752</v>
      </c>
    </row>
    <row r="1014" spans="1:6" ht="11.25">
      <c r="A1014" s="229" t="s">
        <v>411</v>
      </c>
      <c r="B1014" s="471"/>
      <c r="C1014" s="471"/>
      <c r="D1014" s="179" t="s">
        <v>412</v>
      </c>
      <c r="E1014" s="274"/>
      <c r="F1014" s="233">
        <f>Base!G1053</f>
        <v>2.9349621400816974</v>
      </c>
    </row>
    <row r="1015" spans="1:6" ht="11.25">
      <c r="A1015" s="229"/>
      <c r="B1015" s="471"/>
      <c r="C1015" s="471"/>
      <c r="D1015" s="180" t="s">
        <v>155</v>
      </c>
      <c r="E1015" s="275"/>
      <c r="F1015" s="227">
        <f>SUM(F1007:F1014)</f>
        <v>160.16056839693135</v>
      </c>
    </row>
    <row r="1016" spans="1:6" ht="11.25">
      <c r="A1016" s="473"/>
      <c r="B1016" s="471"/>
      <c r="C1016" s="471"/>
      <c r="D1016" s="471"/>
      <c r="E1016" s="474"/>
      <c r="F1016" s="475"/>
    </row>
    <row r="1017" spans="1:6" ht="11.25">
      <c r="A1017" s="229" t="s">
        <v>323</v>
      </c>
      <c r="B1017" s="471" t="s">
        <v>4</v>
      </c>
      <c r="C1017" s="471"/>
      <c r="D1017" s="471"/>
      <c r="E1017" s="474"/>
      <c r="F1017" s="475"/>
    </row>
    <row r="1018" spans="1:6" ht="11.25">
      <c r="A1018" s="473"/>
      <c r="B1018" s="471"/>
      <c r="C1018" s="471"/>
      <c r="D1018" s="471"/>
      <c r="E1018" s="474"/>
      <c r="F1018" s="475"/>
    </row>
    <row r="1019" spans="1:6" ht="11.25">
      <c r="A1019" s="229"/>
      <c r="B1019" s="471"/>
      <c r="C1019" s="471"/>
      <c r="D1019" s="179" t="s">
        <v>145</v>
      </c>
      <c r="E1019" s="274"/>
      <c r="F1019" s="233">
        <f>F1015*10%</f>
        <v>16.016056839693135</v>
      </c>
    </row>
    <row r="1020" spans="1:6" ht="11.25">
      <c r="A1020" s="229"/>
      <c r="B1020" s="471"/>
      <c r="C1020" s="471"/>
      <c r="D1020" s="179" t="s">
        <v>160</v>
      </c>
      <c r="E1020" s="274"/>
      <c r="F1020" s="233">
        <f>Base!G1059</f>
        <v>18.27250622696025</v>
      </c>
    </row>
    <row r="1021" spans="1:6" ht="12" thickBot="1">
      <c r="A1021" s="234"/>
      <c r="B1021" s="479"/>
      <c r="C1021" s="479"/>
      <c r="D1021" s="187" t="s">
        <v>155</v>
      </c>
      <c r="E1021" s="276"/>
      <c r="F1021" s="228">
        <f>SUM(F1019:F1020)</f>
        <v>34.28856306665338</v>
      </c>
    </row>
    <row r="1022" spans="1:6" ht="12.75" customHeight="1" thickBot="1">
      <c r="A1022" s="476" t="s">
        <v>144</v>
      </c>
      <c r="B1022" s="477"/>
      <c r="C1022" s="477"/>
      <c r="D1022" s="478"/>
      <c r="E1022" s="256"/>
      <c r="F1022" s="188">
        <f>SUM(F1021+F1015)</f>
        <v>194.44913146358473</v>
      </c>
    </row>
    <row r="1023" spans="1:6" ht="12" thickBot="1">
      <c r="A1023" s="229"/>
      <c r="B1023" s="471"/>
      <c r="C1023" s="474"/>
      <c r="D1023" s="198" t="s">
        <v>170</v>
      </c>
      <c r="E1023" s="283"/>
      <c r="F1023" s="244">
        <f>Base!G1064</f>
        <v>149.98813689349407</v>
      </c>
    </row>
    <row r="1024" spans="1:6" ht="11.25">
      <c r="A1024" s="229"/>
      <c r="B1024" s="471" t="s">
        <v>111</v>
      </c>
      <c r="C1024" s="471"/>
      <c r="D1024" s="194" t="s">
        <v>376</v>
      </c>
      <c r="E1024" s="281"/>
      <c r="F1024" s="233">
        <f>Base!G1065</f>
        <v>22.848522466872566</v>
      </c>
    </row>
    <row r="1025" spans="1:6" ht="11.25">
      <c r="A1025" s="229"/>
      <c r="B1025" s="471" t="s">
        <v>121</v>
      </c>
      <c r="C1025" s="471"/>
      <c r="D1025" s="179" t="s">
        <v>406</v>
      </c>
      <c r="E1025" s="274"/>
      <c r="F1025" s="233">
        <f>Base!G1066</f>
        <v>4.565496662349307</v>
      </c>
    </row>
    <row r="1026" spans="1:6" ht="11.25">
      <c r="A1026" s="229" t="s">
        <v>153</v>
      </c>
      <c r="B1026" s="471"/>
      <c r="C1026" s="471"/>
      <c r="D1026" s="179" t="s">
        <v>154</v>
      </c>
      <c r="E1026" s="274"/>
      <c r="F1026" s="233">
        <f>Base!G1067</f>
        <v>3.797567500249078</v>
      </c>
    </row>
    <row r="1027" spans="1:6" ht="11.25">
      <c r="A1027" s="229" t="s">
        <v>407</v>
      </c>
      <c r="B1027" s="471"/>
      <c r="C1027" s="471"/>
      <c r="D1027" s="179" t="s">
        <v>369</v>
      </c>
      <c r="E1027" s="274"/>
      <c r="F1027" s="233">
        <f>Base!G1068</f>
        <v>3.797567500249078</v>
      </c>
    </row>
    <row r="1028" spans="1:6" ht="11.25">
      <c r="A1028" s="229" t="s">
        <v>408</v>
      </c>
      <c r="B1028" s="471"/>
      <c r="C1028" s="471"/>
      <c r="D1028" s="179" t="s">
        <v>409</v>
      </c>
      <c r="E1028" s="274"/>
      <c r="F1028" s="233">
        <f>Base!G1069</f>
        <v>1.4727408588223572</v>
      </c>
    </row>
    <row r="1029" spans="1:6" ht="11.25">
      <c r="A1029" s="229" t="s">
        <v>337</v>
      </c>
      <c r="B1029" s="471"/>
      <c r="C1029" s="471"/>
      <c r="D1029" s="179" t="s">
        <v>410</v>
      </c>
      <c r="E1029" s="274"/>
      <c r="F1029" s="233">
        <f>Base!G1070</f>
        <v>7.342665138985752</v>
      </c>
    </row>
    <row r="1030" spans="1:6" ht="11.25">
      <c r="A1030" s="229" t="s">
        <v>411</v>
      </c>
      <c r="B1030" s="471"/>
      <c r="C1030" s="471"/>
      <c r="D1030" s="179" t="s">
        <v>412</v>
      </c>
      <c r="E1030" s="274"/>
      <c r="F1030" s="233">
        <f>Base!G1071</f>
        <v>2.9349621400816974</v>
      </c>
    </row>
    <row r="1031" spans="1:6" ht="11.25">
      <c r="A1031" s="229"/>
      <c r="B1031" s="471"/>
      <c r="C1031" s="471"/>
      <c r="D1031" s="180" t="s">
        <v>155</v>
      </c>
      <c r="E1031" s="275"/>
      <c r="F1031" s="227">
        <f>SUM(F1023:F1030)</f>
        <v>196.7476591611039</v>
      </c>
    </row>
    <row r="1032" spans="1:6" ht="11.25">
      <c r="A1032" s="473"/>
      <c r="B1032" s="471"/>
      <c r="C1032" s="471"/>
      <c r="D1032" s="471"/>
      <c r="E1032" s="474"/>
      <c r="F1032" s="475"/>
    </row>
    <row r="1033" spans="1:6" ht="11.25">
      <c r="A1033" s="229" t="s">
        <v>323</v>
      </c>
      <c r="B1033" s="471" t="s">
        <v>5</v>
      </c>
      <c r="C1033" s="471"/>
      <c r="D1033" s="471"/>
      <c r="E1033" s="474"/>
      <c r="F1033" s="475"/>
    </row>
    <row r="1034" spans="1:6" ht="11.25">
      <c r="A1034" s="473"/>
      <c r="B1034" s="471"/>
      <c r="C1034" s="471"/>
      <c r="D1034" s="471"/>
      <c r="E1034" s="474"/>
      <c r="F1034" s="475"/>
    </row>
    <row r="1035" spans="1:6" ht="11.25">
      <c r="A1035" s="229"/>
      <c r="B1035" s="471"/>
      <c r="C1035" s="471"/>
      <c r="D1035" s="179" t="s">
        <v>145</v>
      </c>
      <c r="E1035" s="274"/>
      <c r="F1035" s="233">
        <f>F1031*10%</f>
        <v>19.674765916110392</v>
      </c>
    </row>
    <row r="1036" spans="1:6" ht="11.25">
      <c r="A1036" s="229"/>
      <c r="B1036" s="471"/>
      <c r="C1036" s="471"/>
      <c r="D1036" s="179" t="s">
        <v>160</v>
      </c>
      <c r="E1036" s="274"/>
      <c r="F1036" s="233">
        <f>Base!G1077</f>
        <v>18.27250622696025</v>
      </c>
    </row>
    <row r="1037" spans="1:6" ht="12" thickBot="1">
      <c r="A1037" s="234"/>
      <c r="B1037" s="479"/>
      <c r="C1037" s="479"/>
      <c r="D1037" s="187" t="s">
        <v>155</v>
      </c>
      <c r="E1037" s="276"/>
      <c r="F1037" s="228">
        <f>SUM(F1035:F1036)</f>
        <v>37.94727214307064</v>
      </c>
    </row>
    <row r="1038" spans="1:6" ht="12.75" customHeight="1" thickBot="1">
      <c r="A1038" s="476" t="s">
        <v>144</v>
      </c>
      <c r="B1038" s="477"/>
      <c r="C1038" s="477"/>
      <c r="D1038" s="478"/>
      <c r="E1038" s="256"/>
      <c r="F1038" s="188">
        <f>SUM(F1031+F1037)</f>
        <v>234.69493130417456</v>
      </c>
    </row>
    <row r="1039" spans="1:6" ht="12" thickBot="1">
      <c r="A1039" s="229"/>
      <c r="B1039" s="471"/>
      <c r="C1039" s="474"/>
      <c r="D1039" s="198" t="s">
        <v>171</v>
      </c>
      <c r="E1039" s="283"/>
      <c r="F1039" s="244">
        <f>Base!G1082</f>
        <v>186.57</v>
      </c>
    </row>
    <row r="1040" spans="1:6" ht="11.25">
      <c r="A1040" s="229"/>
      <c r="B1040" s="471" t="s">
        <v>111</v>
      </c>
      <c r="C1040" s="471"/>
      <c r="D1040" s="194" t="s">
        <v>376</v>
      </c>
      <c r="E1040" s="281"/>
      <c r="F1040" s="233">
        <f>Base!G1083</f>
        <v>22.848522466872566</v>
      </c>
    </row>
    <row r="1041" spans="1:6" ht="11.25">
      <c r="A1041" s="229"/>
      <c r="B1041" s="471" t="s">
        <v>121</v>
      </c>
      <c r="C1041" s="471"/>
      <c r="D1041" s="179" t="s">
        <v>406</v>
      </c>
      <c r="E1041" s="274"/>
      <c r="F1041" s="233">
        <f>Base!G1084</f>
        <v>4.565496662349307</v>
      </c>
    </row>
    <row r="1042" spans="1:6" ht="11.25">
      <c r="A1042" s="229" t="s">
        <v>153</v>
      </c>
      <c r="B1042" s="471"/>
      <c r="C1042" s="471"/>
      <c r="D1042" s="179" t="s">
        <v>154</v>
      </c>
      <c r="E1042" s="274"/>
      <c r="F1042" s="233">
        <f>Base!G1085</f>
        <v>3.797567500249078</v>
      </c>
    </row>
    <row r="1043" spans="1:6" ht="11.25">
      <c r="A1043" s="229" t="s">
        <v>407</v>
      </c>
      <c r="B1043" s="471"/>
      <c r="C1043" s="471"/>
      <c r="D1043" s="179" t="s">
        <v>369</v>
      </c>
      <c r="E1043" s="274"/>
      <c r="F1043" s="233">
        <f>Base!G1086</f>
        <v>3.797567500249078</v>
      </c>
    </row>
    <row r="1044" spans="1:6" ht="11.25">
      <c r="A1044" s="229" t="s">
        <v>408</v>
      </c>
      <c r="B1044" s="471"/>
      <c r="C1044" s="471"/>
      <c r="D1044" s="179" t="s">
        <v>409</v>
      </c>
      <c r="E1044" s="274"/>
      <c r="F1044" s="233">
        <f>Base!G1087</f>
        <v>1.4727408588223572</v>
      </c>
    </row>
    <row r="1045" spans="1:6" ht="11.25">
      <c r="A1045" s="229" t="s">
        <v>337</v>
      </c>
      <c r="B1045" s="471"/>
      <c r="C1045" s="471"/>
      <c r="D1045" s="179" t="s">
        <v>410</v>
      </c>
      <c r="E1045" s="274"/>
      <c r="F1045" s="233">
        <f>Base!G1088</f>
        <v>7.342665138985752</v>
      </c>
    </row>
    <row r="1046" spans="1:6" ht="11.25">
      <c r="A1046" s="229" t="s">
        <v>411</v>
      </c>
      <c r="B1046" s="471"/>
      <c r="C1046" s="471"/>
      <c r="D1046" s="179" t="s">
        <v>412</v>
      </c>
      <c r="E1046" s="274"/>
      <c r="F1046" s="233">
        <f>Base!G1089</f>
        <v>2.9349621400816974</v>
      </c>
    </row>
    <row r="1047" spans="1:6" ht="11.25">
      <c r="A1047" s="229"/>
      <c r="B1047" s="471"/>
      <c r="C1047" s="471"/>
      <c r="D1047" s="180" t="s">
        <v>155</v>
      </c>
      <c r="E1047" s="275"/>
      <c r="F1047" s="227">
        <f>SUM(F1039:F1046)</f>
        <v>233.32952226760983</v>
      </c>
    </row>
    <row r="1048" spans="1:6" ht="11.25">
      <c r="A1048" s="473"/>
      <c r="B1048" s="471"/>
      <c r="C1048" s="471"/>
      <c r="D1048" s="471"/>
      <c r="E1048" s="474"/>
      <c r="F1048" s="475"/>
    </row>
    <row r="1049" spans="1:6" ht="11.25">
      <c r="A1049" s="229" t="s">
        <v>323</v>
      </c>
      <c r="B1049" s="471" t="s">
        <v>6</v>
      </c>
      <c r="C1049" s="471"/>
      <c r="D1049" s="471"/>
      <c r="E1049" s="474"/>
      <c r="F1049" s="475"/>
    </row>
    <row r="1050" spans="1:6" ht="11.25">
      <c r="A1050" s="473"/>
      <c r="B1050" s="471"/>
      <c r="C1050" s="471"/>
      <c r="D1050" s="471"/>
      <c r="E1050" s="474"/>
      <c r="F1050" s="475"/>
    </row>
    <row r="1051" spans="1:6" ht="11.25">
      <c r="A1051" s="229"/>
      <c r="B1051" s="471"/>
      <c r="C1051" s="471"/>
      <c r="D1051" s="179" t="s">
        <v>145</v>
      </c>
      <c r="E1051" s="274"/>
      <c r="F1051" s="233">
        <f>F1047*10%</f>
        <v>23.332952226760984</v>
      </c>
    </row>
    <row r="1052" spans="1:6" ht="11.25">
      <c r="A1052" s="229"/>
      <c r="B1052" s="471"/>
      <c r="C1052" s="471"/>
      <c r="D1052" s="179" t="s">
        <v>160</v>
      </c>
      <c r="E1052" s="274"/>
      <c r="F1052" s="233">
        <f>Base!G1095</f>
        <v>18.27250622696025</v>
      </c>
    </row>
    <row r="1053" spans="1:6" ht="12" thickBot="1">
      <c r="A1053" s="234"/>
      <c r="B1053" s="479"/>
      <c r="C1053" s="479"/>
      <c r="D1053" s="187" t="s">
        <v>155</v>
      </c>
      <c r="E1053" s="276"/>
      <c r="F1053" s="228">
        <f>SUM(F1051:F1052)</f>
        <v>41.60545845372123</v>
      </c>
    </row>
    <row r="1054" spans="1:6" ht="12.75" customHeight="1" thickBot="1">
      <c r="A1054" s="476" t="s">
        <v>144</v>
      </c>
      <c r="B1054" s="477"/>
      <c r="C1054" s="477"/>
      <c r="D1054" s="478"/>
      <c r="E1054" s="256"/>
      <c r="F1054" s="150">
        <f>SUM(F1053+F1047)</f>
        <v>274.93498072133104</v>
      </c>
    </row>
    <row r="1055" spans="1:6" ht="12" thickBot="1">
      <c r="A1055" s="229"/>
      <c r="B1055" s="471"/>
      <c r="C1055" s="474"/>
      <c r="D1055" s="198" t="s">
        <v>172</v>
      </c>
      <c r="E1055" s="283"/>
      <c r="F1055" s="244">
        <f>Base!G1100</f>
        <v>223.15179884427616</v>
      </c>
    </row>
    <row r="1056" spans="1:6" ht="11.25">
      <c r="A1056" s="229"/>
      <c r="B1056" s="471" t="s">
        <v>111</v>
      </c>
      <c r="C1056" s="471"/>
      <c r="D1056" s="194" t="s">
        <v>376</v>
      </c>
      <c r="E1056" s="281"/>
      <c r="F1056" s="233">
        <f>Base!G1101</f>
        <v>22.848522466872566</v>
      </c>
    </row>
    <row r="1057" spans="1:6" ht="11.25">
      <c r="A1057" s="229"/>
      <c r="B1057" s="471" t="s">
        <v>121</v>
      </c>
      <c r="C1057" s="471"/>
      <c r="D1057" s="179" t="s">
        <v>406</v>
      </c>
      <c r="E1057" s="274"/>
      <c r="F1057" s="233">
        <f>Base!G1102</f>
        <v>4.565496662349307</v>
      </c>
    </row>
    <row r="1058" spans="1:6" ht="11.25">
      <c r="A1058" s="229" t="s">
        <v>153</v>
      </c>
      <c r="B1058" s="471"/>
      <c r="C1058" s="471"/>
      <c r="D1058" s="179" t="s">
        <v>154</v>
      </c>
      <c r="E1058" s="274"/>
      <c r="F1058" s="233">
        <f>Base!G1103</f>
        <v>3.797567500249078</v>
      </c>
    </row>
    <row r="1059" spans="1:6" ht="11.25">
      <c r="A1059" s="229" t="s">
        <v>407</v>
      </c>
      <c r="B1059" s="471"/>
      <c r="C1059" s="471"/>
      <c r="D1059" s="179" t="s">
        <v>369</v>
      </c>
      <c r="E1059" s="274"/>
      <c r="F1059" s="233">
        <f>Base!G1104</f>
        <v>3.797567500249078</v>
      </c>
    </row>
    <row r="1060" spans="1:6" ht="11.25">
      <c r="A1060" s="229" t="s">
        <v>408</v>
      </c>
      <c r="B1060" s="471"/>
      <c r="C1060" s="471"/>
      <c r="D1060" s="179" t="s">
        <v>409</v>
      </c>
      <c r="E1060" s="274"/>
      <c r="F1060" s="233">
        <f>Base!G1105</f>
        <v>1.4727408588223572</v>
      </c>
    </row>
    <row r="1061" spans="1:6" ht="11.25">
      <c r="A1061" s="229" t="s">
        <v>337</v>
      </c>
      <c r="B1061" s="471"/>
      <c r="C1061" s="471"/>
      <c r="D1061" s="179" t="s">
        <v>410</v>
      </c>
      <c r="E1061" s="274"/>
      <c r="F1061" s="233">
        <f>Base!G1106</f>
        <v>7.342665138985752</v>
      </c>
    </row>
    <row r="1062" spans="1:6" ht="11.25">
      <c r="A1062" s="229" t="s">
        <v>411</v>
      </c>
      <c r="B1062" s="471"/>
      <c r="C1062" s="471"/>
      <c r="D1062" s="179" t="s">
        <v>412</v>
      </c>
      <c r="E1062" s="274"/>
      <c r="F1062" s="233">
        <f>Base!G1107</f>
        <v>2.9349621400816974</v>
      </c>
    </row>
    <row r="1063" spans="1:6" ht="11.25">
      <c r="A1063" s="229"/>
      <c r="B1063" s="471"/>
      <c r="C1063" s="471"/>
      <c r="D1063" s="180" t="s">
        <v>155</v>
      </c>
      <c r="E1063" s="275"/>
      <c r="F1063" s="227">
        <f>SUM(F1055:F1062)</f>
        <v>269.911321111886</v>
      </c>
    </row>
    <row r="1064" spans="1:6" ht="11.25">
      <c r="A1064" s="473"/>
      <c r="B1064" s="471"/>
      <c r="C1064" s="471"/>
      <c r="D1064" s="471"/>
      <c r="E1064" s="474"/>
      <c r="F1064" s="475"/>
    </row>
    <row r="1065" spans="1:6" ht="11.25">
      <c r="A1065" s="229" t="s">
        <v>323</v>
      </c>
      <c r="B1065" s="471" t="s">
        <v>7</v>
      </c>
      <c r="C1065" s="471"/>
      <c r="D1065" s="471"/>
      <c r="E1065" s="474"/>
      <c r="F1065" s="475"/>
    </row>
    <row r="1066" spans="1:6" ht="11.25">
      <c r="A1066" s="473"/>
      <c r="B1066" s="471"/>
      <c r="C1066" s="471"/>
      <c r="D1066" s="471"/>
      <c r="E1066" s="474"/>
      <c r="F1066" s="475"/>
    </row>
    <row r="1067" spans="1:6" ht="11.25">
      <c r="A1067" s="229"/>
      <c r="B1067" s="471"/>
      <c r="C1067" s="471"/>
      <c r="D1067" s="179" t="s">
        <v>145</v>
      </c>
      <c r="E1067" s="274"/>
      <c r="F1067" s="233">
        <f>F1063*10%</f>
        <v>26.991132111188605</v>
      </c>
    </row>
    <row r="1068" spans="1:6" ht="11.25">
      <c r="A1068" s="229"/>
      <c r="B1068" s="471"/>
      <c r="C1068" s="471"/>
      <c r="D1068" s="179" t="s">
        <v>160</v>
      </c>
      <c r="E1068" s="274"/>
      <c r="F1068" s="233">
        <f>Base!G1113</f>
        <v>18.27250622696025</v>
      </c>
    </row>
    <row r="1069" spans="1:6" ht="12" thickBot="1">
      <c r="A1069" s="234"/>
      <c r="B1069" s="479"/>
      <c r="C1069" s="479"/>
      <c r="D1069" s="187" t="s">
        <v>155</v>
      </c>
      <c r="E1069" s="276"/>
      <c r="F1069" s="228">
        <f>SUM(F1067:F1068)</f>
        <v>45.26363833814885</v>
      </c>
    </row>
    <row r="1070" spans="1:6" ht="12.75" customHeight="1" thickBot="1">
      <c r="A1070" s="476" t="s">
        <v>144</v>
      </c>
      <c r="B1070" s="477"/>
      <c r="C1070" s="477"/>
      <c r="D1070" s="478"/>
      <c r="E1070" s="256"/>
      <c r="F1070" s="188">
        <f>SUM(F1069+F1063)</f>
        <v>315.17495945003486</v>
      </c>
    </row>
    <row r="1071" spans="1:6" ht="12" thickBot="1">
      <c r="A1071" s="229"/>
      <c r="B1071" s="471"/>
      <c r="C1071" s="474"/>
      <c r="D1071" s="198" t="s">
        <v>173</v>
      </c>
      <c r="E1071" s="283"/>
      <c r="F1071" s="244">
        <f>Base!G1118</f>
        <v>259.7283700308857</v>
      </c>
    </row>
    <row r="1072" spans="1:6" ht="11.25">
      <c r="A1072" s="229"/>
      <c r="B1072" s="471" t="s">
        <v>111</v>
      </c>
      <c r="C1072" s="471"/>
      <c r="D1072" s="194" t="s">
        <v>376</v>
      </c>
      <c r="E1072" s="281"/>
      <c r="F1072" s="233">
        <f>Base!G1119</f>
        <v>22.848522466872566</v>
      </c>
    </row>
    <row r="1073" spans="1:6" ht="11.25">
      <c r="A1073" s="229"/>
      <c r="B1073" s="471" t="s">
        <v>121</v>
      </c>
      <c r="C1073" s="471"/>
      <c r="D1073" s="179" t="s">
        <v>406</v>
      </c>
      <c r="E1073" s="274"/>
      <c r="F1073" s="233">
        <f>Base!G1120</f>
        <v>4.565496662349307</v>
      </c>
    </row>
    <row r="1074" spans="1:6" ht="11.25">
      <c r="A1074" s="229" t="s">
        <v>153</v>
      </c>
      <c r="B1074" s="471"/>
      <c r="C1074" s="471"/>
      <c r="D1074" s="179" t="s">
        <v>154</v>
      </c>
      <c r="E1074" s="274"/>
      <c r="F1074" s="233">
        <f>Base!G1121</f>
        <v>3.797567500249078</v>
      </c>
    </row>
    <row r="1075" spans="1:6" ht="11.25">
      <c r="A1075" s="229" t="s">
        <v>407</v>
      </c>
      <c r="B1075" s="471"/>
      <c r="C1075" s="471"/>
      <c r="D1075" s="179" t="s">
        <v>369</v>
      </c>
      <c r="E1075" s="274"/>
      <c r="F1075" s="233">
        <f>Base!G1122</f>
        <v>3.797567500249078</v>
      </c>
    </row>
    <row r="1076" spans="1:6" ht="11.25">
      <c r="A1076" s="229" t="s">
        <v>408</v>
      </c>
      <c r="B1076" s="471"/>
      <c r="C1076" s="471"/>
      <c r="D1076" s="179" t="s">
        <v>409</v>
      </c>
      <c r="E1076" s="274"/>
      <c r="F1076" s="233">
        <f>Base!G1123</f>
        <v>1.4727408588223572</v>
      </c>
    </row>
    <row r="1077" spans="1:6" ht="11.25">
      <c r="A1077" s="229" t="s">
        <v>337</v>
      </c>
      <c r="B1077" s="471"/>
      <c r="C1077" s="471"/>
      <c r="D1077" s="179" t="s">
        <v>410</v>
      </c>
      <c r="E1077" s="274"/>
      <c r="F1077" s="233">
        <f>Base!G1124</f>
        <v>7.342665138985752</v>
      </c>
    </row>
    <row r="1078" spans="1:6" ht="11.25">
      <c r="A1078" s="229" t="s">
        <v>411</v>
      </c>
      <c r="B1078" s="471"/>
      <c r="C1078" s="471"/>
      <c r="D1078" s="179" t="s">
        <v>412</v>
      </c>
      <c r="E1078" s="274"/>
      <c r="F1078" s="233">
        <f>Base!G1125</f>
        <v>2.9349621400816974</v>
      </c>
    </row>
    <row r="1079" spans="1:6" ht="11.25">
      <c r="A1079" s="229"/>
      <c r="B1079" s="471"/>
      <c r="C1079" s="471"/>
      <c r="D1079" s="180" t="s">
        <v>155</v>
      </c>
      <c r="E1079" s="275"/>
      <c r="F1079" s="227">
        <f>SUM(F1071:F1078)</f>
        <v>306.4878922984956</v>
      </c>
    </row>
    <row r="1080" spans="1:6" ht="11.25">
      <c r="A1080" s="473"/>
      <c r="B1080" s="471"/>
      <c r="C1080" s="471"/>
      <c r="D1080" s="471"/>
      <c r="E1080" s="474"/>
      <c r="F1080" s="475"/>
    </row>
    <row r="1081" spans="1:6" ht="11.25">
      <c r="A1081" s="229" t="s">
        <v>323</v>
      </c>
      <c r="B1081" s="471" t="s">
        <v>8</v>
      </c>
      <c r="C1081" s="471"/>
      <c r="D1081" s="471"/>
      <c r="E1081" s="474"/>
      <c r="F1081" s="475"/>
    </row>
    <row r="1082" spans="1:6" ht="11.25">
      <c r="A1082" s="473"/>
      <c r="B1082" s="471"/>
      <c r="C1082" s="471"/>
      <c r="D1082" s="471"/>
      <c r="E1082" s="474"/>
      <c r="F1082" s="475"/>
    </row>
    <row r="1083" spans="1:6" ht="11.25">
      <c r="A1083" s="229"/>
      <c r="B1083" s="471"/>
      <c r="C1083" s="471"/>
      <c r="D1083" s="179" t="s">
        <v>145</v>
      </c>
      <c r="E1083" s="274"/>
      <c r="F1083" s="233">
        <f>F1079*10%</f>
        <v>30.64878922984956</v>
      </c>
    </row>
    <row r="1084" spans="1:6" ht="11.25">
      <c r="A1084" s="229"/>
      <c r="B1084" s="471"/>
      <c r="C1084" s="471"/>
      <c r="D1084" s="179" t="s">
        <v>160</v>
      </c>
      <c r="E1084" s="274"/>
      <c r="F1084" s="233">
        <f>Base!G1131</f>
        <v>18.27250622696025</v>
      </c>
    </row>
    <row r="1085" spans="1:6" ht="12" thickBot="1">
      <c r="A1085" s="234"/>
      <c r="B1085" s="479"/>
      <c r="C1085" s="479"/>
      <c r="D1085" s="187" t="s">
        <v>155</v>
      </c>
      <c r="E1085" s="276"/>
      <c r="F1085" s="228">
        <f>SUM(F1083:F1084)</f>
        <v>48.92129545680981</v>
      </c>
    </row>
    <row r="1086" spans="1:6" ht="13.5" customHeight="1" thickBot="1">
      <c r="A1086" s="484" t="s">
        <v>144</v>
      </c>
      <c r="B1086" s="485"/>
      <c r="C1086" s="485"/>
      <c r="D1086" s="486"/>
      <c r="E1086" s="256"/>
      <c r="F1086" s="188">
        <f>SUM(F1085+F1079)</f>
        <v>355.40918775530537</v>
      </c>
    </row>
    <row r="1087" spans="1:6" ht="12" thickBot="1">
      <c r="A1087" s="238"/>
      <c r="B1087" s="555"/>
      <c r="C1087" s="556"/>
      <c r="D1087" s="198" t="s">
        <v>417</v>
      </c>
      <c r="E1087" s="283"/>
      <c r="F1087" s="243">
        <f>Base!G1136</f>
        <v>314.6090061771445</v>
      </c>
    </row>
    <row r="1088" spans="1:6" ht="11.25">
      <c r="A1088" s="229"/>
      <c r="B1088" s="471" t="s">
        <v>111</v>
      </c>
      <c r="C1088" s="471"/>
      <c r="D1088" s="194" t="s">
        <v>376</v>
      </c>
      <c r="E1088" s="281"/>
      <c r="F1088" s="233">
        <f>Base!G1137</f>
        <v>22.848522466872566</v>
      </c>
    </row>
    <row r="1089" spans="1:6" ht="11.25">
      <c r="A1089" s="229"/>
      <c r="B1089" s="471" t="s">
        <v>121</v>
      </c>
      <c r="C1089" s="471"/>
      <c r="D1089" s="179" t="s">
        <v>406</v>
      </c>
      <c r="E1089" s="274"/>
      <c r="F1089" s="233">
        <f>Base!G1138</f>
        <v>4.565496662349307</v>
      </c>
    </row>
    <row r="1090" spans="1:6" ht="11.25">
      <c r="A1090" s="229" t="s">
        <v>153</v>
      </c>
      <c r="B1090" s="471"/>
      <c r="C1090" s="471"/>
      <c r="D1090" s="179" t="s">
        <v>154</v>
      </c>
      <c r="E1090" s="274"/>
      <c r="F1090" s="233">
        <f>Base!G1139</f>
        <v>3.797567500249078</v>
      </c>
    </row>
    <row r="1091" spans="1:6" ht="11.25">
      <c r="A1091" s="229" t="s">
        <v>407</v>
      </c>
      <c r="B1091" s="471"/>
      <c r="C1091" s="471"/>
      <c r="D1091" s="179" t="s">
        <v>369</v>
      </c>
      <c r="E1091" s="274"/>
      <c r="F1091" s="233">
        <f>Base!G1140</f>
        <v>3.797567500249078</v>
      </c>
    </row>
    <row r="1092" spans="1:6" ht="11.25">
      <c r="A1092" s="229" t="s">
        <v>408</v>
      </c>
      <c r="B1092" s="471"/>
      <c r="C1092" s="471"/>
      <c r="D1092" s="179" t="s">
        <v>409</v>
      </c>
      <c r="E1092" s="274"/>
      <c r="F1092" s="233">
        <f>Base!G1141</f>
        <v>1.4727408588223572</v>
      </c>
    </row>
    <row r="1093" spans="1:6" ht="11.25">
      <c r="A1093" s="229" t="s">
        <v>337</v>
      </c>
      <c r="B1093" s="471"/>
      <c r="C1093" s="471"/>
      <c r="D1093" s="179" t="s">
        <v>410</v>
      </c>
      <c r="E1093" s="274"/>
      <c r="F1093" s="233">
        <f>Base!G1142</f>
        <v>7.342665138985752</v>
      </c>
    </row>
    <row r="1094" spans="1:6" ht="11.25">
      <c r="A1094" s="229" t="s">
        <v>411</v>
      </c>
      <c r="B1094" s="471"/>
      <c r="C1094" s="471"/>
      <c r="D1094" s="179" t="s">
        <v>412</v>
      </c>
      <c r="E1094" s="274"/>
      <c r="F1094" s="233">
        <f>Base!G1143</f>
        <v>2.9349621400816974</v>
      </c>
    </row>
    <row r="1095" spans="1:6" ht="11.25">
      <c r="A1095" s="229"/>
      <c r="B1095" s="471"/>
      <c r="C1095" s="471"/>
      <c r="D1095" s="180" t="s">
        <v>155</v>
      </c>
      <c r="E1095" s="275"/>
      <c r="F1095" s="227">
        <f>SUM(F1087:F1094)</f>
        <v>361.3685284447544</v>
      </c>
    </row>
    <row r="1096" spans="1:6" ht="11.25">
      <c r="A1096" s="473"/>
      <c r="B1096" s="471"/>
      <c r="C1096" s="471"/>
      <c r="D1096" s="471"/>
      <c r="E1096" s="474"/>
      <c r="F1096" s="475"/>
    </row>
    <row r="1097" spans="1:6" ht="11.25">
      <c r="A1097" s="229" t="s">
        <v>323</v>
      </c>
      <c r="B1097" s="471" t="s">
        <v>14</v>
      </c>
      <c r="C1097" s="471"/>
      <c r="D1097" s="471"/>
      <c r="E1097" s="474"/>
      <c r="F1097" s="475"/>
    </row>
    <row r="1098" spans="1:6" ht="11.25">
      <c r="A1098" s="473"/>
      <c r="B1098" s="471"/>
      <c r="C1098" s="471"/>
      <c r="D1098" s="471"/>
      <c r="E1098" s="474"/>
      <c r="F1098" s="475"/>
    </row>
    <row r="1099" spans="1:6" ht="11.25">
      <c r="A1099" s="229"/>
      <c r="B1099" s="471"/>
      <c r="C1099" s="471"/>
      <c r="D1099" s="179" t="s">
        <v>145</v>
      </c>
      <c r="E1099" s="274"/>
      <c r="F1099" s="233">
        <f>F1095*10%</f>
        <v>36.13685284447544</v>
      </c>
    </row>
    <row r="1100" spans="1:6" ht="11.25">
      <c r="A1100" s="229"/>
      <c r="B1100" s="471"/>
      <c r="C1100" s="471"/>
      <c r="D1100" s="179" t="s">
        <v>160</v>
      </c>
      <c r="E1100" s="274"/>
      <c r="F1100" s="233">
        <f>Base!G1149</f>
        <v>18.27250622696025</v>
      </c>
    </row>
    <row r="1101" spans="1:6" ht="12" thickBot="1">
      <c r="A1101" s="234"/>
      <c r="B1101" s="479"/>
      <c r="C1101" s="479"/>
      <c r="D1101" s="187" t="s">
        <v>155</v>
      </c>
      <c r="E1101" s="276"/>
      <c r="F1101" s="228">
        <f>SUM(F1099:F1100)</f>
        <v>54.40935907143569</v>
      </c>
    </row>
    <row r="1102" spans="1:6" ht="12.75" customHeight="1" thickBot="1">
      <c r="A1102" s="476" t="s">
        <v>144</v>
      </c>
      <c r="B1102" s="477"/>
      <c r="C1102" s="477"/>
      <c r="D1102" s="478"/>
      <c r="E1102" s="256"/>
      <c r="F1102" s="150">
        <f>SUM(F1101+F1095)</f>
        <v>415.7778875161901</v>
      </c>
    </row>
    <row r="1103" spans="1:6" ht="12" thickBot="1">
      <c r="A1103" s="229"/>
      <c r="B1103" s="471"/>
      <c r="C1103" s="474"/>
      <c r="D1103" s="198" t="s">
        <v>418</v>
      </c>
      <c r="E1103" s="283"/>
      <c r="F1103" s="244">
        <f>Base!G1154</f>
        <v>387.77266812792664</v>
      </c>
    </row>
    <row r="1104" spans="1:6" ht="11.25">
      <c r="A1104" s="229"/>
      <c r="B1104" s="471" t="s">
        <v>111</v>
      </c>
      <c r="C1104" s="471"/>
      <c r="D1104" s="194" t="s">
        <v>376</v>
      </c>
      <c r="E1104" s="281"/>
      <c r="F1104" s="233">
        <f>Base!G1155</f>
        <v>22.848522466872566</v>
      </c>
    </row>
    <row r="1105" spans="1:6" ht="11.25">
      <c r="A1105" s="229"/>
      <c r="B1105" s="471" t="s">
        <v>121</v>
      </c>
      <c r="C1105" s="471"/>
      <c r="D1105" s="179" t="s">
        <v>406</v>
      </c>
      <c r="E1105" s="274"/>
      <c r="F1105" s="233">
        <f>Base!G1156</f>
        <v>4.565496662349307</v>
      </c>
    </row>
    <row r="1106" spans="1:6" ht="11.25">
      <c r="A1106" s="229" t="s">
        <v>153</v>
      </c>
      <c r="B1106" s="471"/>
      <c r="C1106" s="471"/>
      <c r="D1106" s="179" t="s">
        <v>154</v>
      </c>
      <c r="E1106" s="274"/>
      <c r="F1106" s="233">
        <f>Base!G1157</f>
        <v>3.797567500249078</v>
      </c>
    </row>
    <row r="1107" spans="1:6" ht="11.25">
      <c r="A1107" s="229" t="s">
        <v>407</v>
      </c>
      <c r="B1107" s="471"/>
      <c r="C1107" s="471"/>
      <c r="D1107" s="179" t="s">
        <v>369</v>
      </c>
      <c r="E1107" s="274"/>
      <c r="F1107" s="233">
        <f>Base!G1158</f>
        <v>3.797567500249078</v>
      </c>
    </row>
    <row r="1108" spans="1:6" ht="11.25">
      <c r="A1108" s="229" t="s">
        <v>408</v>
      </c>
      <c r="B1108" s="471"/>
      <c r="C1108" s="471"/>
      <c r="D1108" s="179" t="s">
        <v>409</v>
      </c>
      <c r="E1108" s="274"/>
      <c r="F1108" s="233">
        <f>Base!G1159</f>
        <v>1.4727408588223572</v>
      </c>
    </row>
    <row r="1109" spans="1:6" ht="11.25">
      <c r="A1109" s="229" t="s">
        <v>337</v>
      </c>
      <c r="B1109" s="471"/>
      <c r="C1109" s="471"/>
      <c r="D1109" s="179" t="s">
        <v>410</v>
      </c>
      <c r="E1109" s="274"/>
      <c r="F1109" s="233">
        <f>Base!G1160</f>
        <v>7.342665138985752</v>
      </c>
    </row>
    <row r="1110" spans="1:6" ht="11.25">
      <c r="A1110" s="229" t="s">
        <v>411</v>
      </c>
      <c r="B1110" s="471"/>
      <c r="C1110" s="471"/>
      <c r="D1110" s="179" t="s">
        <v>412</v>
      </c>
      <c r="E1110" s="274"/>
      <c r="F1110" s="233">
        <f>Base!G1161</f>
        <v>2.9349621400816974</v>
      </c>
    </row>
    <row r="1111" spans="1:6" ht="11.25">
      <c r="A1111" s="229"/>
      <c r="B1111" s="471"/>
      <c r="C1111" s="471"/>
      <c r="D1111" s="180" t="s">
        <v>155</v>
      </c>
      <c r="E1111" s="275"/>
      <c r="F1111" s="227">
        <f>SUM(F1103:F1110)</f>
        <v>434.53219039553653</v>
      </c>
    </row>
    <row r="1112" spans="1:6" ht="11.25">
      <c r="A1112" s="473"/>
      <c r="B1112" s="471"/>
      <c r="C1112" s="471"/>
      <c r="D1112" s="471"/>
      <c r="E1112" s="474"/>
      <c r="F1112" s="475"/>
    </row>
    <row r="1113" spans="1:6" ht="11.25">
      <c r="A1113" s="229" t="s">
        <v>323</v>
      </c>
      <c r="B1113" s="471" t="s">
        <v>15</v>
      </c>
      <c r="C1113" s="471"/>
      <c r="D1113" s="471"/>
      <c r="E1113" s="474"/>
      <c r="F1113" s="475"/>
    </row>
    <row r="1114" spans="1:6" ht="11.25">
      <c r="A1114" s="473"/>
      <c r="B1114" s="471"/>
      <c r="C1114" s="471"/>
      <c r="D1114" s="471"/>
      <c r="E1114" s="474"/>
      <c r="F1114" s="475"/>
    </row>
    <row r="1115" spans="1:6" ht="11.25">
      <c r="A1115" s="229"/>
      <c r="B1115" s="471"/>
      <c r="C1115" s="471"/>
      <c r="D1115" s="179" t="s">
        <v>145</v>
      </c>
      <c r="E1115" s="274"/>
      <c r="F1115" s="233">
        <f>F1111*10%</f>
        <v>43.45321903955366</v>
      </c>
    </row>
    <row r="1116" spans="1:6" ht="11.25">
      <c r="A1116" s="229"/>
      <c r="B1116" s="471"/>
      <c r="C1116" s="471"/>
      <c r="D1116" s="179" t="s">
        <v>160</v>
      </c>
      <c r="E1116" s="274"/>
      <c r="F1116" s="233">
        <f>Base!G1167</f>
        <v>18.27250622696025</v>
      </c>
    </row>
    <row r="1117" spans="1:6" ht="12" thickBot="1">
      <c r="A1117" s="234"/>
      <c r="B1117" s="479"/>
      <c r="C1117" s="479"/>
      <c r="D1117" s="187" t="s">
        <v>155</v>
      </c>
      <c r="E1117" s="276"/>
      <c r="F1117" s="227">
        <f>SUM(F1115:F1116)</f>
        <v>61.725725266513905</v>
      </c>
    </row>
    <row r="1118" spans="1:6" ht="12.75" customHeight="1" thickBot="1">
      <c r="A1118" s="476" t="s">
        <v>144</v>
      </c>
      <c r="B1118" s="477"/>
      <c r="C1118" s="477"/>
      <c r="D1118" s="478"/>
      <c r="E1118" s="284"/>
      <c r="F1118" s="245">
        <f>SUM(F1117+F1111)</f>
        <v>496.25791566205044</v>
      </c>
    </row>
    <row r="1119" spans="1:6" ht="12" thickBot="1">
      <c r="A1119" s="229"/>
      <c r="B1119" s="471"/>
      <c r="C1119" s="474"/>
      <c r="D1119" s="198" t="s">
        <v>419</v>
      </c>
      <c r="E1119" s="283"/>
      <c r="F1119" s="244">
        <f>Base!G1172</f>
        <v>460.92581050114575</v>
      </c>
    </row>
    <row r="1120" spans="1:6" ht="11.25">
      <c r="A1120" s="229"/>
      <c r="B1120" s="471" t="s">
        <v>111</v>
      </c>
      <c r="C1120" s="471"/>
      <c r="D1120" s="194" t="s">
        <v>376</v>
      </c>
      <c r="E1120" s="281"/>
      <c r="F1120" s="233">
        <f>Base!G1173</f>
        <v>22.848522466872566</v>
      </c>
    </row>
    <row r="1121" spans="1:6" ht="11.25">
      <c r="A1121" s="229"/>
      <c r="B1121" s="471" t="s">
        <v>121</v>
      </c>
      <c r="C1121" s="471"/>
      <c r="D1121" s="179" t="s">
        <v>406</v>
      </c>
      <c r="E1121" s="274"/>
      <c r="F1121" s="233">
        <f>Base!G1174</f>
        <v>4.565496662349307</v>
      </c>
    </row>
    <row r="1122" spans="1:6" ht="11.25">
      <c r="A1122" s="229" t="s">
        <v>153</v>
      </c>
      <c r="B1122" s="471"/>
      <c r="C1122" s="471"/>
      <c r="D1122" s="179" t="s">
        <v>154</v>
      </c>
      <c r="E1122" s="274"/>
      <c r="F1122" s="233">
        <f>Base!G1175</f>
        <v>3.797567500249078</v>
      </c>
    </row>
    <row r="1123" spans="1:6" ht="11.25">
      <c r="A1123" s="229" t="s">
        <v>407</v>
      </c>
      <c r="B1123" s="471"/>
      <c r="C1123" s="471"/>
      <c r="D1123" s="179" t="s">
        <v>369</v>
      </c>
      <c r="E1123" s="274"/>
      <c r="F1123" s="233">
        <f>Base!G1176</f>
        <v>3.797567500249078</v>
      </c>
    </row>
    <row r="1124" spans="1:6" ht="11.25">
      <c r="A1124" s="229" t="s">
        <v>408</v>
      </c>
      <c r="B1124" s="471"/>
      <c r="C1124" s="471"/>
      <c r="D1124" s="179" t="s">
        <v>409</v>
      </c>
      <c r="E1124" s="274"/>
      <c r="F1124" s="233">
        <f>Base!G1177</f>
        <v>1.4727408588223572</v>
      </c>
    </row>
    <row r="1125" spans="1:6" ht="11.25">
      <c r="A1125" s="229" t="s">
        <v>337</v>
      </c>
      <c r="B1125" s="471"/>
      <c r="C1125" s="471"/>
      <c r="D1125" s="179" t="s">
        <v>410</v>
      </c>
      <c r="E1125" s="274"/>
      <c r="F1125" s="233">
        <f>Base!G1178</f>
        <v>7.342665138985752</v>
      </c>
    </row>
    <row r="1126" spans="1:6" ht="11.25">
      <c r="A1126" s="229" t="s">
        <v>411</v>
      </c>
      <c r="B1126" s="471"/>
      <c r="C1126" s="471"/>
      <c r="D1126" s="179" t="s">
        <v>412</v>
      </c>
      <c r="E1126" s="274"/>
      <c r="F1126" s="233">
        <f>Base!G1179</f>
        <v>2.9349621400816974</v>
      </c>
    </row>
    <row r="1127" spans="1:6" ht="11.25">
      <c r="A1127" s="229"/>
      <c r="B1127" s="471"/>
      <c r="C1127" s="471"/>
      <c r="D1127" s="180" t="s">
        <v>155</v>
      </c>
      <c r="E1127" s="275"/>
      <c r="F1127" s="227">
        <f>SUM(F1119:F1126)</f>
        <v>507.68533276875564</v>
      </c>
    </row>
    <row r="1128" spans="1:6" ht="11.25">
      <c r="A1128" s="473"/>
      <c r="B1128" s="471"/>
      <c r="C1128" s="471"/>
      <c r="D1128" s="471"/>
      <c r="E1128" s="474"/>
      <c r="F1128" s="475"/>
    </row>
    <row r="1129" spans="1:6" ht="11.25">
      <c r="A1129" s="229" t="s">
        <v>323</v>
      </c>
      <c r="B1129" s="471" t="s">
        <v>16</v>
      </c>
      <c r="C1129" s="471"/>
      <c r="D1129" s="471"/>
      <c r="E1129" s="474"/>
      <c r="F1129" s="475"/>
    </row>
    <row r="1130" spans="1:6" ht="11.25">
      <c r="A1130" s="473"/>
      <c r="B1130" s="471"/>
      <c r="C1130" s="471"/>
      <c r="D1130" s="471"/>
      <c r="E1130" s="474"/>
      <c r="F1130" s="475"/>
    </row>
    <row r="1131" spans="1:6" ht="11.25">
      <c r="A1131" s="229"/>
      <c r="B1131" s="471"/>
      <c r="C1131" s="471"/>
      <c r="D1131" s="179" t="s">
        <v>145</v>
      </c>
      <c r="E1131" s="274"/>
      <c r="F1131" s="233">
        <f>F1127*10%</f>
        <v>50.768533276875566</v>
      </c>
    </row>
    <row r="1132" spans="1:6" ht="11.25">
      <c r="A1132" s="229"/>
      <c r="B1132" s="471"/>
      <c r="C1132" s="471"/>
      <c r="D1132" s="179" t="s">
        <v>160</v>
      </c>
      <c r="E1132" s="274"/>
      <c r="F1132" s="233">
        <f>Base!G1185</f>
        <v>18.27250622696025</v>
      </c>
    </row>
    <row r="1133" spans="1:6" ht="12" thickBot="1">
      <c r="A1133" s="234"/>
      <c r="B1133" s="479"/>
      <c r="C1133" s="479"/>
      <c r="D1133" s="187" t="s">
        <v>155</v>
      </c>
      <c r="E1133" s="276"/>
      <c r="F1133" s="228">
        <f>SUM(F1131:F1132)</f>
        <v>69.04103950383582</v>
      </c>
    </row>
    <row r="1134" spans="1:6" ht="12.75" customHeight="1" thickBot="1">
      <c r="A1134" s="476" t="s">
        <v>144</v>
      </c>
      <c r="B1134" s="477"/>
      <c r="C1134" s="477"/>
      <c r="D1134" s="478"/>
      <c r="E1134" s="256"/>
      <c r="F1134" s="188">
        <f>SUM(F1133+F1127)</f>
        <v>576.7263722725914</v>
      </c>
    </row>
    <row r="1135" spans="1:6" ht="12" thickBot="1">
      <c r="A1135" s="229"/>
      <c r="B1135" s="471"/>
      <c r="C1135" s="474"/>
      <c r="D1135" s="198" t="s">
        <v>420</v>
      </c>
      <c r="E1135" s="283"/>
      <c r="F1135" s="244">
        <f>Base!G1190</f>
        <v>534.0999920294909</v>
      </c>
    </row>
    <row r="1136" spans="1:6" ht="11.25">
      <c r="A1136" s="229"/>
      <c r="B1136" s="471" t="s">
        <v>111</v>
      </c>
      <c r="C1136" s="471"/>
      <c r="D1136" s="194" t="s">
        <v>376</v>
      </c>
      <c r="E1136" s="281"/>
      <c r="F1136" s="233">
        <f>Base!G1191</f>
        <v>22.848522466872566</v>
      </c>
    </row>
    <row r="1137" spans="1:6" ht="11.25">
      <c r="A1137" s="229"/>
      <c r="B1137" s="471" t="s">
        <v>121</v>
      </c>
      <c r="C1137" s="471"/>
      <c r="D1137" s="179" t="s">
        <v>406</v>
      </c>
      <c r="E1137" s="274"/>
      <c r="F1137" s="233">
        <f>Base!G1192</f>
        <v>4.565496662349307</v>
      </c>
    </row>
    <row r="1138" spans="1:6" ht="11.25">
      <c r="A1138" s="229" t="s">
        <v>153</v>
      </c>
      <c r="B1138" s="471"/>
      <c r="C1138" s="471"/>
      <c r="D1138" s="179" t="s">
        <v>154</v>
      </c>
      <c r="E1138" s="274"/>
      <c r="F1138" s="233">
        <f>Base!G1193</f>
        <v>3.797567500249078</v>
      </c>
    </row>
    <row r="1139" spans="1:6" ht="11.25">
      <c r="A1139" s="229" t="s">
        <v>407</v>
      </c>
      <c r="B1139" s="471"/>
      <c r="C1139" s="471"/>
      <c r="D1139" s="179" t="s">
        <v>369</v>
      </c>
      <c r="E1139" s="274"/>
      <c r="F1139" s="233">
        <f>Base!G1194</f>
        <v>3.797567500249078</v>
      </c>
    </row>
    <row r="1140" spans="1:6" ht="11.25">
      <c r="A1140" s="229" t="s">
        <v>408</v>
      </c>
      <c r="B1140" s="471"/>
      <c r="C1140" s="471"/>
      <c r="D1140" s="179" t="s">
        <v>409</v>
      </c>
      <c r="E1140" s="274"/>
      <c r="F1140" s="233">
        <f>Base!G1195</f>
        <v>1.4727408588223572</v>
      </c>
    </row>
    <row r="1141" spans="1:6" ht="11.25">
      <c r="A1141" s="229" t="s">
        <v>337</v>
      </c>
      <c r="B1141" s="471"/>
      <c r="C1141" s="471"/>
      <c r="D1141" s="179" t="s">
        <v>410</v>
      </c>
      <c r="E1141" s="274"/>
      <c r="F1141" s="233">
        <f>Base!G1196</f>
        <v>7.342665138985752</v>
      </c>
    </row>
    <row r="1142" spans="1:6" ht="11.25">
      <c r="A1142" s="229" t="s">
        <v>411</v>
      </c>
      <c r="B1142" s="471"/>
      <c r="C1142" s="471"/>
      <c r="D1142" s="179" t="s">
        <v>412</v>
      </c>
      <c r="E1142" s="274"/>
      <c r="F1142" s="233">
        <f>Base!G1197</f>
        <v>2.9349621400816974</v>
      </c>
    </row>
    <row r="1143" spans="1:6" ht="11.25">
      <c r="A1143" s="229"/>
      <c r="B1143" s="471"/>
      <c r="C1143" s="471"/>
      <c r="D1143" s="180" t="s">
        <v>155</v>
      </c>
      <c r="E1143" s="275"/>
      <c r="F1143" s="227">
        <f>SUM(F1135:F1142)</f>
        <v>580.8595142971009</v>
      </c>
    </row>
    <row r="1144" spans="1:6" ht="11.25">
      <c r="A1144" s="473"/>
      <c r="B1144" s="471"/>
      <c r="C1144" s="471"/>
      <c r="D1144" s="471"/>
      <c r="E1144" s="474"/>
      <c r="F1144" s="475"/>
    </row>
    <row r="1145" spans="1:6" ht="11.25">
      <c r="A1145" s="229" t="s">
        <v>323</v>
      </c>
      <c r="B1145" s="471" t="s">
        <v>17</v>
      </c>
      <c r="C1145" s="471"/>
      <c r="D1145" s="471"/>
      <c r="E1145" s="474"/>
      <c r="F1145" s="475"/>
    </row>
    <row r="1146" spans="1:6" ht="11.25">
      <c r="A1146" s="473"/>
      <c r="B1146" s="471"/>
      <c r="C1146" s="471"/>
      <c r="D1146" s="471"/>
      <c r="E1146" s="474"/>
      <c r="F1146" s="475"/>
    </row>
    <row r="1147" spans="1:6" ht="11.25">
      <c r="A1147" s="229"/>
      <c r="B1147" s="471"/>
      <c r="C1147" s="471"/>
      <c r="D1147" s="179" t="s">
        <v>145</v>
      </c>
      <c r="E1147" s="274"/>
      <c r="F1147" s="233">
        <f>F1143*10%</f>
        <v>58.08595142971009</v>
      </c>
    </row>
    <row r="1148" spans="1:6" ht="11.25">
      <c r="A1148" s="229"/>
      <c r="B1148" s="471"/>
      <c r="C1148" s="471"/>
      <c r="D1148" s="179" t="s">
        <v>160</v>
      </c>
      <c r="E1148" s="274"/>
      <c r="F1148" s="233">
        <f>Base!G1203</f>
        <v>18.27250622696025</v>
      </c>
    </row>
    <row r="1149" spans="1:6" ht="12" thickBot="1">
      <c r="A1149" s="234"/>
      <c r="B1149" s="479"/>
      <c r="C1149" s="479"/>
      <c r="D1149" s="187" t="s">
        <v>155</v>
      </c>
      <c r="E1149" s="276"/>
      <c r="F1149" s="228">
        <f>SUM(F1147:F1148)</f>
        <v>76.35845765667034</v>
      </c>
    </row>
    <row r="1150" spans="1:6" ht="12.75" customHeight="1" thickBot="1">
      <c r="A1150" s="476" t="s">
        <v>144</v>
      </c>
      <c r="B1150" s="477"/>
      <c r="C1150" s="477"/>
      <c r="D1150" s="478"/>
      <c r="E1150" s="256"/>
      <c r="F1150" s="188">
        <f>SUM(F1149+F1143)</f>
        <v>657.2179719537712</v>
      </c>
    </row>
    <row r="1151" spans="1:6" ht="12" thickBot="1">
      <c r="A1151" s="229"/>
      <c r="B1151" s="471"/>
      <c r="C1151" s="474"/>
      <c r="D1151" s="198" t="s">
        <v>421</v>
      </c>
      <c r="E1151" s="283"/>
      <c r="F1151" s="244">
        <f>Base!G1208</f>
        <v>607.2636539802729</v>
      </c>
    </row>
    <row r="1152" spans="1:6" ht="11.25">
      <c r="A1152" s="229"/>
      <c r="B1152" s="471" t="s">
        <v>111</v>
      </c>
      <c r="C1152" s="471"/>
      <c r="D1152" s="194" t="s">
        <v>376</v>
      </c>
      <c r="E1152" s="281"/>
      <c r="F1152" s="233">
        <f>Base!G1209</f>
        <v>22.848522466872566</v>
      </c>
    </row>
    <row r="1153" spans="1:6" ht="11.25">
      <c r="A1153" s="229"/>
      <c r="B1153" s="471" t="s">
        <v>121</v>
      </c>
      <c r="C1153" s="471"/>
      <c r="D1153" s="179" t="s">
        <v>406</v>
      </c>
      <c r="E1153" s="274"/>
      <c r="F1153" s="233">
        <f>Base!G1210</f>
        <v>4.565496662349307</v>
      </c>
    </row>
    <row r="1154" spans="1:6" ht="11.25">
      <c r="A1154" s="229" t="s">
        <v>153</v>
      </c>
      <c r="B1154" s="471"/>
      <c r="C1154" s="471"/>
      <c r="D1154" s="179" t="s">
        <v>154</v>
      </c>
      <c r="E1154" s="274"/>
      <c r="F1154" s="233">
        <f>Base!G1211</f>
        <v>3.797567500249078</v>
      </c>
    </row>
    <row r="1155" spans="1:6" ht="11.25">
      <c r="A1155" s="229" t="s">
        <v>407</v>
      </c>
      <c r="B1155" s="471"/>
      <c r="C1155" s="471"/>
      <c r="D1155" s="179" t="s">
        <v>369</v>
      </c>
      <c r="E1155" s="274"/>
      <c r="F1155" s="233">
        <f>Base!G1212</f>
        <v>3.797567500249078</v>
      </c>
    </row>
    <row r="1156" spans="1:6" ht="11.25">
      <c r="A1156" s="229" t="s">
        <v>408</v>
      </c>
      <c r="B1156" s="471"/>
      <c r="C1156" s="471"/>
      <c r="D1156" s="179" t="s">
        <v>409</v>
      </c>
      <c r="E1156" s="274"/>
      <c r="F1156" s="233">
        <f>Base!G1213</f>
        <v>1.4727408588223572</v>
      </c>
    </row>
    <row r="1157" spans="1:6" ht="11.25">
      <c r="A1157" s="229" t="s">
        <v>337</v>
      </c>
      <c r="B1157" s="471"/>
      <c r="C1157" s="471"/>
      <c r="D1157" s="179" t="s">
        <v>410</v>
      </c>
      <c r="E1157" s="274"/>
      <c r="F1157" s="233">
        <f>Base!G1214</f>
        <v>7.342665138985752</v>
      </c>
    </row>
    <row r="1158" spans="1:6" ht="11.25">
      <c r="A1158" s="229" t="s">
        <v>411</v>
      </c>
      <c r="B1158" s="471"/>
      <c r="C1158" s="471"/>
      <c r="D1158" s="179" t="s">
        <v>412</v>
      </c>
      <c r="E1158" s="274"/>
      <c r="F1158" s="233">
        <f>Base!G1215</f>
        <v>2.9349621400816974</v>
      </c>
    </row>
    <row r="1159" spans="1:6" ht="11.25">
      <c r="A1159" s="229"/>
      <c r="B1159" s="471"/>
      <c r="C1159" s="471"/>
      <c r="D1159" s="180" t="s">
        <v>155</v>
      </c>
      <c r="E1159" s="275"/>
      <c r="F1159" s="227">
        <f>SUM(F1151:F1158)</f>
        <v>654.0231762478828</v>
      </c>
    </row>
    <row r="1160" spans="1:6" ht="11.25">
      <c r="A1160" s="473"/>
      <c r="B1160" s="471"/>
      <c r="C1160" s="471"/>
      <c r="D1160" s="471"/>
      <c r="E1160" s="474"/>
      <c r="F1160" s="475"/>
    </row>
    <row r="1161" spans="1:6" ht="11.25">
      <c r="A1161" s="229" t="s">
        <v>323</v>
      </c>
      <c r="B1161" s="471" t="s">
        <v>18</v>
      </c>
      <c r="C1161" s="471"/>
      <c r="D1161" s="471"/>
      <c r="E1161" s="474"/>
      <c r="F1161" s="475"/>
    </row>
    <row r="1162" spans="1:6" ht="11.25">
      <c r="A1162" s="473"/>
      <c r="B1162" s="471"/>
      <c r="C1162" s="471"/>
      <c r="D1162" s="471"/>
      <c r="E1162" s="474"/>
      <c r="F1162" s="475"/>
    </row>
    <row r="1163" spans="1:6" ht="11.25">
      <c r="A1163" s="229"/>
      <c r="B1163" s="471"/>
      <c r="C1163" s="471"/>
      <c r="D1163" s="179" t="s">
        <v>145</v>
      </c>
      <c r="E1163" s="274"/>
      <c r="F1163" s="233">
        <f>F1159*10%</f>
        <v>65.40231762478828</v>
      </c>
    </row>
    <row r="1164" spans="1:6" ht="11.25">
      <c r="A1164" s="229"/>
      <c r="B1164" s="471"/>
      <c r="C1164" s="471"/>
      <c r="D1164" s="179" t="s">
        <v>160</v>
      </c>
      <c r="E1164" s="274"/>
      <c r="F1164" s="233">
        <f>Base!G1221</f>
        <v>18.27250622696025</v>
      </c>
    </row>
    <row r="1165" spans="1:6" ht="12" thickBot="1">
      <c r="A1165" s="234"/>
      <c r="B1165" s="479"/>
      <c r="C1165" s="479"/>
      <c r="D1165" s="187" t="s">
        <v>155</v>
      </c>
      <c r="E1165" s="276"/>
      <c r="F1165" s="228">
        <f>SUM(F1163:F1164)</f>
        <v>83.67482385174853</v>
      </c>
    </row>
    <row r="1166" spans="1:6" ht="12.75" customHeight="1" thickBot="1">
      <c r="A1166" s="476" t="s">
        <v>144</v>
      </c>
      <c r="B1166" s="477"/>
      <c r="C1166" s="477"/>
      <c r="D1166" s="478"/>
      <c r="E1166" s="256"/>
      <c r="F1166" s="188">
        <f>SUM(F1165+F1159)</f>
        <v>737.6980000996314</v>
      </c>
    </row>
    <row r="1167" spans="1:6" ht="12" thickBot="1">
      <c r="A1167" s="238"/>
      <c r="B1167" s="555"/>
      <c r="C1167" s="556"/>
      <c r="D1167" s="198" t="s">
        <v>422</v>
      </c>
      <c r="E1167" s="283"/>
      <c r="F1167" s="243">
        <f>Base!G1226</f>
        <v>680.4273159310551</v>
      </c>
    </row>
    <row r="1168" spans="1:6" ht="11.25">
      <c r="A1168" s="229"/>
      <c r="B1168" s="471" t="s">
        <v>111</v>
      </c>
      <c r="C1168" s="471"/>
      <c r="D1168" s="194" t="s">
        <v>376</v>
      </c>
      <c r="E1168" s="281"/>
      <c r="F1168" s="233">
        <f>Base!G1227</f>
        <v>22.848522466872566</v>
      </c>
    </row>
    <row r="1169" spans="1:6" ht="11.25">
      <c r="A1169" s="229"/>
      <c r="B1169" s="471" t="s">
        <v>121</v>
      </c>
      <c r="C1169" s="471"/>
      <c r="D1169" s="179" t="s">
        <v>406</v>
      </c>
      <c r="E1169" s="274"/>
      <c r="F1169" s="233">
        <f>Base!G1228</f>
        <v>4.565496662349307</v>
      </c>
    </row>
    <row r="1170" spans="1:6" ht="11.25">
      <c r="A1170" s="229" t="s">
        <v>153</v>
      </c>
      <c r="B1170" s="471"/>
      <c r="C1170" s="471"/>
      <c r="D1170" s="179" t="s">
        <v>154</v>
      </c>
      <c r="E1170" s="274"/>
      <c r="F1170" s="233">
        <f>Base!G1229</f>
        <v>3.797567500249078</v>
      </c>
    </row>
    <row r="1171" spans="1:6" ht="11.25">
      <c r="A1171" s="229" t="s">
        <v>407</v>
      </c>
      <c r="B1171" s="471"/>
      <c r="C1171" s="471"/>
      <c r="D1171" s="179" t="s">
        <v>369</v>
      </c>
      <c r="E1171" s="274"/>
      <c r="F1171" s="233">
        <f>Base!G1230</f>
        <v>3.797567500249078</v>
      </c>
    </row>
    <row r="1172" spans="1:6" ht="11.25">
      <c r="A1172" s="229" t="s">
        <v>408</v>
      </c>
      <c r="B1172" s="471"/>
      <c r="C1172" s="471"/>
      <c r="D1172" s="179" t="s">
        <v>409</v>
      </c>
      <c r="E1172" s="274"/>
      <c r="F1172" s="233">
        <f>Base!G1231</f>
        <v>1.4727408588223572</v>
      </c>
    </row>
    <row r="1173" spans="1:6" ht="11.25">
      <c r="A1173" s="229" t="s">
        <v>337</v>
      </c>
      <c r="B1173" s="471"/>
      <c r="C1173" s="471"/>
      <c r="D1173" s="179" t="s">
        <v>410</v>
      </c>
      <c r="E1173" s="274"/>
      <c r="F1173" s="233">
        <f>Base!G1232</f>
        <v>7.342665138985752</v>
      </c>
    </row>
    <row r="1174" spans="1:6" ht="11.25">
      <c r="A1174" s="229" t="s">
        <v>411</v>
      </c>
      <c r="B1174" s="471"/>
      <c r="C1174" s="471"/>
      <c r="D1174" s="179" t="s">
        <v>412</v>
      </c>
      <c r="E1174" s="274"/>
      <c r="F1174" s="233">
        <f>Base!G1233</f>
        <v>2.9349621400816974</v>
      </c>
    </row>
    <row r="1175" spans="1:6" ht="11.25">
      <c r="A1175" s="229"/>
      <c r="B1175" s="471"/>
      <c r="C1175" s="471"/>
      <c r="D1175" s="180" t="s">
        <v>155</v>
      </c>
      <c r="E1175" s="275"/>
      <c r="F1175" s="227">
        <f>SUM(F1167:F1174)</f>
        <v>727.186838198665</v>
      </c>
    </row>
    <row r="1176" spans="1:6" ht="11.25">
      <c r="A1176" s="473"/>
      <c r="B1176" s="471"/>
      <c r="C1176" s="471"/>
      <c r="D1176" s="471"/>
      <c r="E1176" s="474"/>
      <c r="F1176" s="475"/>
    </row>
    <row r="1177" spans="1:6" ht="11.25">
      <c r="A1177" s="229" t="s">
        <v>323</v>
      </c>
      <c r="B1177" s="471" t="s">
        <v>19</v>
      </c>
      <c r="C1177" s="471"/>
      <c r="D1177" s="471"/>
      <c r="E1177" s="474"/>
      <c r="F1177" s="475"/>
    </row>
    <row r="1178" spans="1:6" ht="11.25">
      <c r="A1178" s="473"/>
      <c r="B1178" s="471"/>
      <c r="C1178" s="471"/>
      <c r="D1178" s="471"/>
      <c r="E1178" s="474"/>
      <c r="F1178" s="475"/>
    </row>
    <row r="1179" spans="1:6" ht="11.25">
      <c r="A1179" s="229"/>
      <c r="B1179" s="471"/>
      <c r="C1179" s="471"/>
      <c r="D1179" s="179" t="s">
        <v>145</v>
      </c>
      <c r="E1179" s="274"/>
      <c r="F1179" s="233">
        <f>F1175*10%</f>
        <v>72.7186838198665</v>
      </c>
    </row>
    <row r="1180" spans="1:6" ht="11.25">
      <c r="A1180" s="229"/>
      <c r="B1180" s="471"/>
      <c r="C1180" s="471"/>
      <c r="D1180" s="179" t="s">
        <v>160</v>
      </c>
      <c r="E1180" s="274"/>
      <c r="F1180" s="233">
        <f>Base!G1239</f>
        <v>18.27250622696025</v>
      </c>
    </row>
    <row r="1181" spans="1:6" ht="12" thickBot="1">
      <c r="A1181" s="234"/>
      <c r="B1181" s="479"/>
      <c r="C1181" s="479"/>
      <c r="D1181" s="187" t="s">
        <v>155</v>
      </c>
      <c r="E1181" s="276"/>
      <c r="F1181" s="228">
        <f>SUM(F1179:F1180)</f>
        <v>90.99119004682674</v>
      </c>
    </row>
    <row r="1182" spans="1:6" ht="12.75" customHeight="1" thickBot="1">
      <c r="A1182" s="476" t="s">
        <v>144</v>
      </c>
      <c r="B1182" s="477"/>
      <c r="C1182" s="477"/>
      <c r="D1182" s="478"/>
      <c r="E1182" s="256"/>
      <c r="F1182" s="188">
        <f>SUM(F1181+F1175)</f>
        <v>818.1780282454918</v>
      </c>
    </row>
    <row r="1183" spans="1:6" ht="12" thickBot="1">
      <c r="A1183" s="229"/>
      <c r="B1183" s="471"/>
      <c r="C1183" s="474"/>
      <c r="D1183" s="198" t="s">
        <v>423</v>
      </c>
      <c r="E1183" s="283"/>
      <c r="F1183" s="244">
        <f>Base!G1244</f>
        <v>753.5909778818371</v>
      </c>
    </row>
    <row r="1184" spans="1:6" ht="11.25">
      <c r="A1184" s="229"/>
      <c r="B1184" s="471" t="s">
        <v>111</v>
      </c>
      <c r="C1184" s="471"/>
      <c r="D1184" s="194" t="s">
        <v>376</v>
      </c>
      <c r="E1184" s="281"/>
      <c r="F1184" s="233">
        <f>Base!G1245</f>
        <v>22.848522466872566</v>
      </c>
    </row>
    <row r="1185" spans="1:6" ht="11.25">
      <c r="A1185" s="229"/>
      <c r="B1185" s="471" t="s">
        <v>121</v>
      </c>
      <c r="C1185" s="471"/>
      <c r="D1185" s="179" t="s">
        <v>406</v>
      </c>
      <c r="E1185" s="274"/>
      <c r="F1185" s="233">
        <f>Base!G1246</f>
        <v>4.565496662349307</v>
      </c>
    </row>
    <row r="1186" spans="1:6" ht="11.25">
      <c r="A1186" s="229" t="s">
        <v>153</v>
      </c>
      <c r="B1186" s="471"/>
      <c r="C1186" s="471"/>
      <c r="D1186" s="179" t="s">
        <v>154</v>
      </c>
      <c r="E1186" s="274"/>
      <c r="F1186" s="233">
        <f>Base!G1247</f>
        <v>3.797567500249078</v>
      </c>
    </row>
    <row r="1187" spans="1:6" ht="11.25">
      <c r="A1187" s="229" t="s">
        <v>407</v>
      </c>
      <c r="B1187" s="471"/>
      <c r="C1187" s="471"/>
      <c r="D1187" s="179" t="s">
        <v>369</v>
      </c>
      <c r="E1187" s="274"/>
      <c r="F1187" s="233">
        <f>Base!G1248</f>
        <v>3.797567500249078</v>
      </c>
    </row>
    <row r="1188" spans="1:6" ht="11.25">
      <c r="A1188" s="229" t="s">
        <v>408</v>
      </c>
      <c r="B1188" s="471"/>
      <c r="C1188" s="471"/>
      <c r="D1188" s="179" t="s">
        <v>409</v>
      </c>
      <c r="E1188" s="274"/>
      <c r="F1188" s="233">
        <f>Base!G1249</f>
        <v>1.4727408588223572</v>
      </c>
    </row>
    <row r="1189" spans="1:6" ht="11.25">
      <c r="A1189" s="229" t="s">
        <v>337</v>
      </c>
      <c r="B1189" s="471"/>
      <c r="C1189" s="471"/>
      <c r="D1189" s="179" t="s">
        <v>410</v>
      </c>
      <c r="E1189" s="274"/>
      <c r="F1189" s="233">
        <f>Base!G1250</f>
        <v>7.342665138985752</v>
      </c>
    </row>
    <row r="1190" spans="1:6" ht="11.25">
      <c r="A1190" s="229" t="s">
        <v>411</v>
      </c>
      <c r="B1190" s="471"/>
      <c r="C1190" s="471"/>
      <c r="D1190" s="179" t="s">
        <v>412</v>
      </c>
      <c r="E1190" s="274"/>
      <c r="F1190" s="233">
        <f>Base!G1251</f>
        <v>2.9349621400816974</v>
      </c>
    </row>
    <row r="1191" spans="1:6" ht="11.25">
      <c r="A1191" s="229"/>
      <c r="B1191" s="471"/>
      <c r="C1191" s="471"/>
      <c r="D1191" s="180" t="s">
        <v>155</v>
      </c>
      <c r="E1191" s="275"/>
      <c r="F1191" s="227">
        <f>SUM(F1183:F1190)</f>
        <v>800.3505001494472</v>
      </c>
    </row>
    <row r="1192" spans="1:6" ht="11.25">
      <c r="A1192" s="473"/>
      <c r="B1192" s="471"/>
      <c r="C1192" s="471"/>
      <c r="D1192" s="471"/>
      <c r="E1192" s="474"/>
      <c r="F1192" s="475"/>
    </row>
    <row r="1193" spans="1:6" ht="11.25">
      <c r="A1193" s="229" t="s">
        <v>323</v>
      </c>
      <c r="B1193" s="471" t="s">
        <v>20</v>
      </c>
      <c r="C1193" s="471"/>
      <c r="D1193" s="471"/>
      <c r="E1193" s="474"/>
      <c r="F1193" s="475"/>
    </row>
    <row r="1194" spans="1:6" ht="11.25">
      <c r="A1194" s="473"/>
      <c r="B1194" s="471"/>
      <c r="C1194" s="471"/>
      <c r="D1194" s="471"/>
      <c r="E1194" s="474"/>
      <c r="F1194" s="475"/>
    </row>
    <row r="1195" spans="1:6" ht="11.25">
      <c r="A1195" s="229"/>
      <c r="B1195" s="471"/>
      <c r="C1195" s="471"/>
      <c r="D1195" s="179" t="s">
        <v>145</v>
      </c>
      <c r="E1195" s="274"/>
      <c r="F1195" s="233">
        <f>F1191*10%</f>
        <v>80.03505001494472</v>
      </c>
    </row>
    <row r="1196" spans="1:6" ht="11.25">
      <c r="A1196" s="229"/>
      <c r="B1196" s="471"/>
      <c r="C1196" s="471"/>
      <c r="D1196" s="179" t="s">
        <v>160</v>
      </c>
      <c r="E1196" s="274"/>
      <c r="F1196" s="233">
        <f>Base!G1257</f>
        <v>18.27250622696025</v>
      </c>
    </row>
    <row r="1197" spans="1:6" ht="12" thickBot="1">
      <c r="A1197" s="234"/>
      <c r="B1197" s="479"/>
      <c r="C1197" s="479"/>
      <c r="D1197" s="187" t="s">
        <v>155</v>
      </c>
      <c r="E1197" s="276"/>
      <c r="F1197" s="228">
        <f>SUM(F1195:F1196)</f>
        <v>98.30755624190496</v>
      </c>
    </row>
    <row r="1198" spans="1:6" ht="12.75" customHeight="1" thickBot="1">
      <c r="A1198" s="476" t="s">
        <v>144</v>
      </c>
      <c r="B1198" s="477"/>
      <c r="C1198" s="477"/>
      <c r="D1198" s="478"/>
      <c r="E1198" s="256"/>
      <c r="F1198" s="188">
        <f>SUM(F1197+F1191)</f>
        <v>898.6580563913521</v>
      </c>
    </row>
    <row r="1199" spans="1:6" ht="12" thickBot="1">
      <c r="A1199" s="229"/>
      <c r="B1199" s="471"/>
      <c r="C1199" s="474"/>
      <c r="D1199" s="198" t="s">
        <v>424</v>
      </c>
      <c r="E1199" s="283"/>
      <c r="F1199" s="244">
        <f>Base!G1262</f>
        <v>826.7546398326192</v>
      </c>
    </row>
    <row r="1200" spans="1:6" ht="11.25">
      <c r="A1200" s="229"/>
      <c r="B1200" s="471" t="s">
        <v>111</v>
      </c>
      <c r="C1200" s="471"/>
      <c r="D1200" s="194" t="s">
        <v>376</v>
      </c>
      <c r="E1200" s="281"/>
      <c r="F1200" s="233">
        <f>Base!G1263</f>
        <v>22.848522466872566</v>
      </c>
    </row>
    <row r="1201" spans="1:6" ht="11.25">
      <c r="A1201" s="229"/>
      <c r="B1201" s="471" t="s">
        <v>121</v>
      </c>
      <c r="C1201" s="471"/>
      <c r="D1201" s="179" t="s">
        <v>406</v>
      </c>
      <c r="E1201" s="274"/>
      <c r="F1201" s="233">
        <f>Base!G1264</f>
        <v>4.565496662349307</v>
      </c>
    </row>
    <row r="1202" spans="1:6" ht="11.25">
      <c r="A1202" s="229" t="s">
        <v>153</v>
      </c>
      <c r="B1202" s="471"/>
      <c r="C1202" s="471"/>
      <c r="D1202" s="179" t="s">
        <v>154</v>
      </c>
      <c r="E1202" s="274"/>
      <c r="F1202" s="233">
        <f>Base!G1265</f>
        <v>3.797567500249078</v>
      </c>
    </row>
    <row r="1203" spans="1:6" ht="11.25">
      <c r="A1203" s="229" t="s">
        <v>407</v>
      </c>
      <c r="B1203" s="471"/>
      <c r="C1203" s="471"/>
      <c r="D1203" s="179" t="s">
        <v>369</v>
      </c>
      <c r="E1203" s="274"/>
      <c r="F1203" s="233">
        <f>Base!G1266</f>
        <v>3.797567500249078</v>
      </c>
    </row>
    <row r="1204" spans="1:6" ht="11.25">
      <c r="A1204" s="229" t="s">
        <v>408</v>
      </c>
      <c r="B1204" s="471"/>
      <c r="C1204" s="471"/>
      <c r="D1204" s="179" t="s">
        <v>409</v>
      </c>
      <c r="E1204" s="274"/>
      <c r="F1204" s="233">
        <f>Base!G1267</f>
        <v>1.4727408588223572</v>
      </c>
    </row>
    <row r="1205" spans="1:6" ht="11.25">
      <c r="A1205" s="229" t="s">
        <v>337</v>
      </c>
      <c r="B1205" s="471"/>
      <c r="C1205" s="471"/>
      <c r="D1205" s="179" t="s">
        <v>410</v>
      </c>
      <c r="E1205" s="274"/>
      <c r="F1205" s="233">
        <f>Base!G1268</f>
        <v>7.342665138985752</v>
      </c>
    </row>
    <row r="1206" spans="1:6" ht="11.25">
      <c r="A1206" s="229" t="s">
        <v>411</v>
      </c>
      <c r="B1206" s="471"/>
      <c r="C1206" s="471"/>
      <c r="D1206" s="179" t="s">
        <v>412</v>
      </c>
      <c r="E1206" s="274"/>
      <c r="F1206" s="233">
        <f>Base!G1269</f>
        <v>2.9349621400816974</v>
      </c>
    </row>
    <row r="1207" spans="1:6" ht="11.25">
      <c r="A1207" s="229"/>
      <c r="B1207" s="471"/>
      <c r="C1207" s="471"/>
      <c r="D1207" s="180" t="s">
        <v>155</v>
      </c>
      <c r="E1207" s="275"/>
      <c r="F1207" s="227">
        <f>SUM(F1199:F1206)</f>
        <v>873.5141621002291</v>
      </c>
    </row>
    <row r="1208" spans="1:6" ht="11.25">
      <c r="A1208" s="473"/>
      <c r="B1208" s="471"/>
      <c r="C1208" s="471"/>
      <c r="D1208" s="471"/>
      <c r="E1208" s="474"/>
      <c r="F1208" s="475"/>
    </row>
    <row r="1209" spans="1:6" ht="11.25">
      <c r="A1209" s="229" t="s">
        <v>323</v>
      </c>
      <c r="B1209" s="471" t="s">
        <v>21</v>
      </c>
      <c r="C1209" s="471"/>
      <c r="D1209" s="471"/>
      <c r="E1209" s="474"/>
      <c r="F1209" s="475"/>
    </row>
    <row r="1210" spans="1:6" ht="11.25">
      <c r="A1210" s="473"/>
      <c r="B1210" s="471"/>
      <c r="C1210" s="471"/>
      <c r="D1210" s="471"/>
      <c r="E1210" s="474"/>
      <c r="F1210" s="475"/>
    </row>
    <row r="1211" spans="1:6" ht="11.25">
      <c r="A1211" s="229"/>
      <c r="B1211" s="471"/>
      <c r="C1211" s="471"/>
      <c r="D1211" s="179" t="s">
        <v>145</v>
      </c>
      <c r="E1211" s="274"/>
      <c r="F1211" s="233">
        <f>F1207*10%</f>
        <v>87.35141621002292</v>
      </c>
    </row>
    <row r="1212" spans="1:6" ht="11.25">
      <c r="A1212" s="229"/>
      <c r="B1212" s="471"/>
      <c r="C1212" s="471"/>
      <c r="D1212" s="179" t="s">
        <v>160</v>
      </c>
      <c r="E1212" s="274"/>
      <c r="F1212" s="233">
        <f>Base!G1275</f>
        <v>18.27250622696025</v>
      </c>
    </row>
    <row r="1213" spans="1:6" ht="12" thickBot="1">
      <c r="A1213" s="234"/>
      <c r="B1213" s="479"/>
      <c r="C1213" s="479"/>
      <c r="D1213" s="187" t="s">
        <v>155</v>
      </c>
      <c r="E1213" s="276"/>
      <c r="F1213" s="228">
        <f>SUM(F1211:F1212)</f>
        <v>105.62392243698316</v>
      </c>
    </row>
    <row r="1214" spans="1:6" ht="12.75" customHeight="1" thickBot="1">
      <c r="A1214" s="476" t="s">
        <v>144</v>
      </c>
      <c r="B1214" s="477"/>
      <c r="C1214" s="477"/>
      <c r="D1214" s="478"/>
      <c r="E1214" s="256"/>
      <c r="F1214" s="188">
        <f>SUM(F1213+F1207)</f>
        <v>979.1380845372123</v>
      </c>
    </row>
    <row r="1215" spans="1:6" ht="12" thickBot="1">
      <c r="A1215" s="229"/>
      <c r="B1215" s="471"/>
      <c r="C1215" s="474"/>
      <c r="D1215" s="198" t="s">
        <v>425</v>
      </c>
      <c r="E1215" s="283"/>
      <c r="F1215" s="244">
        <f>Base!G1280</f>
        <v>899.9183017834014</v>
      </c>
    </row>
    <row r="1216" spans="1:6" ht="11.25">
      <c r="A1216" s="229"/>
      <c r="B1216" s="471" t="s">
        <v>111</v>
      </c>
      <c r="C1216" s="471"/>
      <c r="D1216" s="194" t="s">
        <v>376</v>
      </c>
      <c r="E1216" s="281"/>
      <c r="F1216" s="233">
        <f>Base!G1281</f>
        <v>22.848522466872566</v>
      </c>
    </row>
    <row r="1217" spans="1:6" ht="11.25">
      <c r="A1217" s="229"/>
      <c r="B1217" s="471" t="s">
        <v>121</v>
      </c>
      <c r="C1217" s="471"/>
      <c r="D1217" s="179" t="s">
        <v>406</v>
      </c>
      <c r="E1217" s="274"/>
      <c r="F1217" s="233">
        <f>Base!G1282</f>
        <v>4.565496662349307</v>
      </c>
    </row>
    <row r="1218" spans="1:6" ht="11.25">
      <c r="A1218" s="229" t="s">
        <v>153</v>
      </c>
      <c r="B1218" s="471"/>
      <c r="C1218" s="471"/>
      <c r="D1218" s="179" t="s">
        <v>154</v>
      </c>
      <c r="E1218" s="274"/>
      <c r="F1218" s="233">
        <f>Base!G1283</f>
        <v>3.797567500249078</v>
      </c>
    </row>
    <row r="1219" spans="1:6" ht="11.25">
      <c r="A1219" s="229" t="s">
        <v>407</v>
      </c>
      <c r="B1219" s="471"/>
      <c r="C1219" s="471"/>
      <c r="D1219" s="179" t="s">
        <v>369</v>
      </c>
      <c r="E1219" s="274"/>
      <c r="F1219" s="233">
        <f>Base!G1284</f>
        <v>3.797567500249078</v>
      </c>
    </row>
    <row r="1220" spans="1:6" ht="11.25">
      <c r="A1220" s="229" t="s">
        <v>408</v>
      </c>
      <c r="B1220" s="471"/>
      <c r="C1220" s="471"/>
      <c r="D1220" s="179" t="s">
        <v>409</v>
      </c>
      <c r="E1220" s="274"/>
      <c r="F1220" s="233">
        <f>Base!G1285</f>
        <v>1.4727408588223572</v>
      </c>
    </row>
    <row r="1221" spans="1:6" ht="11.25">
      <c r="A1221" s="229" t="s">
        <v>337</v>
      </c>
      <c r="B1221" s="471"/>
      <c r="C1221" s="471"/>
      <c r="D1221" s="179" t="s">
        <v>410</v>
      </c>
      <c r="E1221" s="274"/>
      <c r="F1221" s="233">
        <f>Base!G1286</f>
        <v>7.342665138985752</v>
      </c>
    </row>
    <row r="1222" spans="1:6" ht="11.25">
      <c r="A1222" s="229" t="s">
        <v>411</v>
      </c>
      <c r="B1222" s="471"/>
      <c r="C1222" s="471"/>
      <c r="D1222" s="179" t="s">
        <v>412</v>
      </c>
      <c r="E1222" s="274"/>
      <c r="F1222" s="233">
        <f>Base!G1287</f>
        <v>2.9349621400816974</v>
      </c>
    </row>
    <row r="1223" spans="1:6" ht="11.25">
      <c r="A1223" s="229"/>
      <c r="B1223" s="471"/>
      <c r="C1223" s="471"/>
      <c r="D1223" s="180" t="s">
        <v>155</v>
      </c>
      <c r="E1223" s="275"/>
      <c r="F1223" s="227">
        <f>SUM(F1215:F1222)</f>
        <v>946.6778240510113</v>
      </c>
    </row>
    <row r="1224" spans="1:6" ht="11.25">
      <c r="A1224" s="473"/>
      <c r="B1224" s="471"/>
      <c r="C1224" s="471"/>
      <c r="D1224" s="471"/>
      <c r="E1224" s="474"/>
      <c r="F1224" s="475"/>
    </row>
    <row r="1225" spans="1:6" ht="11.25">
      <c r="A1225" s="229" t="s">
        <v>323</v>
      </c>
      <c r="B1225" s="471" t="s">
        <v>22</v>
      </c>
      <c r="C1225" s="471"/>
      <c r="D1225" s="471"/>
      <c r="E1225" s="474"/>
      <c r="F1225" s="475"/>
    </row>
    <row r="1226" spans="1:6" ht="11.25">
      <c r="A1226" s="473"/>
      <c r="B1226" s="471"/>
      <c r="C1226" s="471"/>
      <c r="D1226" s="471"/>
      <c r="E1226" s="474"/>
      <c r="F1226" s="475"/>
    </row>
    <row r="1227" spans="1:6" ht="11.25">
      <c r="A1227" s="229"/>
      <c r="B1227" s="471"/>
      <c r="C1227" s="471"/>
      <c r="D1227" s="179" t="s">
        <v>145</v>
      </c>
      <c r="E1227" s="274"/>
      <c r="F1227" s="233">
        <f>F1223*10%</f>
        <v>94.66778240510114</v>
      </c>
    </row>
    <row r="1228" spans="1:6" ht="11.25">
      <c r="A1228" s="229"/>
      <c r="B1228" s="471"/>
      <c r="C1228" s="471"/>
      <c r="D1228" s="179" t="s">
        <v>160</v>
      </c>
      <c r="E1228" s="274"/>
      <c r="F1228" s="233">
        <f>Base!G1293</f>
        <v>18.27250622696025</v>
      </c>
    </row>
    <row r="1229" spans="1:6" ht="12" thickBot="1">
      <c r="A1229" s="234"/>
      <c r="B1229" s="479"/>
      <c r="C1229" s="479"/>
      <c r="D1229" s="187" t="s">
        <v>155</v>
      </c>
      <c r="E1229" s="276"/>
      <c r="F1229" s="228">
        <f>SUM(F1227:F1228)</f>
        <v>112.94028863206138</v>
      </c>
    </row>
    <row r="1230" spans="1:6" ht="12.75" customHeight="1" thickBot="1">
      <c r="A1230" s="476" t="s">
        <v>144</v>
      </c>
      <c r="B1230" s="477"/>
      <c r="C1230" s="477"/>
      <c r="D1230" s="478"/>
      <c r="E1230" s="256"/>
      <c r="F1230" s="188">
        <f>SUM(F1229+F1223)</f>
        <v>1059.6181126830727</v>
      </c>
    </row>
    <row r="1231" spans="1:6" ht="12" thickBot="1">
      <c r="A1231" s="229"/>
      <c r="B1231" s="471"/>
      <c r="C1231" s="474"/>
      <c r="D1231" s="198" t="s">
        <v>426</v>
      </c>
      <c r="E1231" s="283"/>
      <c r="F1231" s="244">
        <f>Base!G1298</f>
        <v>973.0819637341834</v>
      </c>
    </row>
    <row r="1232" spans="1:6" ht="11.25">
      <c r="A1232" s="229"/>
      <c r="B1232" s="471" t="s">
        <v>111</v>
      </c>
      <c r="C1232" s="471"/>
      <c r="D1232" s="194" t="s">
        <v>376</v>
      </c>
      <c r="E1232" s="281"/>
      <c r="F1232" s="233">
        <f>Base!G1299</f>
        <v>22.848522466872566</v>
      </c>
    </row>
    <row r="1233" spans="1:6" ht="11.25">
      <c r="A1233" s="229"/>
      <c r="B1233" s="471" t="s">
        <v>121</v>
      </c>
      <c r="C1233" s="471"/>
      <c r="D1233" s="179" t="s">
        <v>406</v>
      </c>
      <c r="E1233" s="274"/>
      <c r="F1233" s="233">
        <f>Base!G1300</f>
        <v>4.565496662349307</v>
      </c>
    </row>
    <row r="1234" spans="1:6" ht="11.25">
      <c r="A1234" s="229" t="s">
        <v>153</v>
      </c>
      <c r="B1234" s="471"/>
      <c r="C1234" s="471"/>
      <c r="D1234" s="179" t="s">
        <v>154</v>
      </c>
      <c r="E1234" s="274"/>
      <c r="F1234" s="233">
        <f>Base!G1301</f>
        <v>3.797567500249078</v>
      </c>
    </row>
    <row r="1235" spans="1:6" ht="11.25">
      <c r="A1235" s="229" t="s">
        <v>407</v>
      </c>
      <c r="B1235" s="471"/>
      <c r="C1235" s="471"/>
      <c r="D1235" s="179" t="s">
        <v>369</v>
      </c>
      <c r="E1235" s="274"/>
      <c r="F1235" s="233">
        <f>Base!G1302</f>
        <v>3.797567500249078</v>
      </c>
    </row>
    <row r="1236" spans="1:6" ht="11.25">
      <c r="A1236" s="229" t="s">
        <v>408</v>
      </c>
      <c r="B1236" s="471"/>
      <c r="C1236" s="471"/>
      <c r="D1236" s="179" t="s">
        <v>409</v>
      </c>
      <c r="E1236" s="274"/>
      <c r="F1236" s="233">
        <f>Base!G1303</f>
        <v>1.4727408588223572</v>
      </c>
    </row>
    <row r="1237" spans="1:6" ht="11.25">
      <c r="A1237" s="229" t="s">
        <v>337</v>
      </c>
      <c r="B1237" s="471"/>
      <c r="C1237" s="471"/>
      <c r="D1237" s="179" t="s">
        <v>410</v>
      </c>
      <c r="E1237" s="274"/>
      <c r="F1237" s="233">
        <f>Base!G1304</f>
        <v>7.342665138985752</v>
      </c>
    </row>
    <row r="1238" spans="1:6" ht="11.25">
      <c r="A1238" s="229" t="s">
        <v>411</v>
      </c>
      <c r="B1238" s="471"/>
      <c r="C1238" s="471"/>
      <c r="D1238" s="179" t="s">
        <v>412</v>
      </c>
      <c r="E1238" s="274"/>
      <c r="F1238" s="233">
        <f>Base!G1305</f>
        <v>2.9349621400816974</v>
      </c>
    </row>
    <row r="1239" spans="1:6" ht="11.25">
      <c r="A1239" s="229"/>
      <c r="B1239" s="471"/>
      <c r="C1239" s="471"/>
      <c r="D1239" s="180" t="s">
        <v>155</v>
      </c>
      <c r="E1239" s="275"/>
      <c r="F1239" s="227">
        <f>SUM(F1231:F1238)</f>
        <v>1019.8414860017934</v>
      </c>
    </row>
    <row r="1240" spans="1:6" ht="11.25">
      <c r="A1240" s="473"/>
      <c r="B1240" s="471"/>
      <c r="C1240" s="471"/>
      <c r="D1240" s="471"/>
      <c r="E1240" s="474"/>
      <c r="F1240" s="475"/>
    </row>
    <row r="1241" spans="1:6" ht="11.25">
      <c r="A1241" s="229" t="s">
        <v>323</v>
      </c>
      <c r="B1241" s="471" t="s">
        <v>23</v>
      </c>
      <c r="C1241" s="471"/>
      <c r="D1241" s="471"/>
      <c r="E1241" s="474"/>
      <c r="F1241" s="475"/>
    </row>
    <row r="1242" spans="1:6" ht="11.25">
      <c r="A1242" s="473"/>
      <c r="B1242" s="471"/>
      <c r="C1242" s="471"/>
      <c r="D1242" s="471"/>
      <c r="E1242" s="474"/>
      <c r="F1242" s="475"/>
    </row>
    <row r="1243" spans="1:6" ht="11.25">
      <c r="A1243" s="229"/>
      <c r="B1243" s="471"/>
      <c r="C1243" s="471"/>
      <c r="D1243" s="179" t="s">
        <v>145</v>
      </c>
      <c r="E1243" s="274"/>
      <c r="F1243" s="233">
        <f>F1239*10%</f>
        <v>101.98414860017935</v>
      </c>
    </row>
    <row r="1244" spans="1:6" ht="11.25">
      <c r="A1244" s="229"/>
      <c r="B1244" s="471"/>
      <c r="C1244" s="471"/>
      <c r="D1244" s="179" t="s">
        <v>160</v>
      </c>
      <c r="E1244" s="274"/>
      <c r="F1244" s="233">
        <f>Base!G1311</f>
        <v>18.27250622696025</v>
      </c>
    </row>
    <row r="1245" spans="1:6" ht="12" thickBot="1">
      <c r="A1245" s="234"/>
      <c r="B1245" s="479">
        <v>114.32</v>
      </c>
      <c r="C1245" s="479"/>
      <c r="D1245" s="187" t="s">
        <v>155</v>
      </c>
      <c r="E1245" s="276"/>
      <c r="F1245" s="228">
        <f>SUM(F1243:F1244)</f>
        <v>120.2566548271396</v>
      </c>
    </row>
    <row r="1246" spans="1:6" ht="12.75" customHeight="1" thickBot="1">
      <c r="A1246" s="476" t="s">
        <v>144</v>
      </c>
      <c r="B1246" s="477"/>
      <c r="C1246" s="477"/>
      <c r="D1246" s="478"/>
      <c r="E1246" s="256"/>
      <c r="F1246" s="150">
        <f>SUM(F1245+F1239)</f>
        <v>1140.098140828933</v>
      </c>
    </row>
    <row r="1247" spans="1:6" ht="12" thickBot="1">
      <c r="A1247" s="229"/>
      <c r="B1247" s="471"/>
      <c r="C1247" s="474"/>
      <c r="D1247" s="198" t="s">
        <v>194</v>
      </c>
      <c r="E1247" s="283"/>
      <c r="F1247" s="244">
        <f>Base!G1316</f>
        <v>1046.2456256849655</v>
      </c>
    </row>
    <row r="1248" spans="1:6" ht="11.25">
      <c r="A1248" s="229"/>
      <c r="B1248" s="471" t="s">
        <v>111</v>
      </c>
      <c r="C1248" s="471"/>
      <c r="D1248" s="194" t="s">
        <v>376</v>
      </c>
      <c r="E1248" s="281"/>
      <c r="F1248" s="233">
        <f>Base!G1317</f>
        <v>22.848522466872566</v>
      </c>
    </row>
    <row r="1249" spans="1:6" ht="11.25">
      <c r="A1249" s="229"/>
      <c r="B1249" s="471" t="s">
        <v>121</v>
      </c>
      <c r="C1249" s="471"/>
      <c r="D1249" s="179" t="s">
        <v>406</v>
      </c>
      <c r="E1249" s="274"/>
      <c r="F1249" s="233">
        <f>Base!G1318</f>
        <v>4.565496662349307</v>
      </c>
    </row>
    <row r="1250" spans="1:6" ht="11.25">
      <c r="A1250" s="229" t="s">
        <v>153</v>
      </c>
      <c r="B1250" s="471"/>
      <c r="C1250" s="471"/>
      <c r="D1250" s="179" t="s">
        <v>154</v>
      </c>
      <c r="E1250" s="274"/>
      <c r="F1250" s="233">
        <f>Base!G1319</f>
        <v>3.797567500249078</v>
      </c>
    </row>
    <row r="1251" spans="1:6" ht="11.25">
      <c r="A1251" s="229" t="s">
        <v>407</v>
      </c>
      <c r="B1251" s="471"/>
      <c r="C1251" s="471"/>
      <c r="D1251" s="179" t="s">
        <v>369</v>
      </c>
      <c r="E1251" s="274"/>
      <c r="F1251" s="233">
        <f>Base!G1320</f>
        <v>3.797567500249078</v>
      </c>
    </row>
    <row r="1252" spans="1:6" ht="11.25">
      <c r="A1252" s="229" t="s">
        <v>408</v>
      </c>
      <c r="B1252" s="471"/>
      <c r="C1252" s="471"/>
      <c r="D1252" s="179" t="s">
        <v>409</v>
      </c>
      <c r="E1252" s="274"/>
      <c r="F1252" s="233">
        <f>Base!G1321</f>
        <v>1.4727408588223572</v>
      </c>
    </row>
    <row r="1253" spans="1:6" ht="11.25">
      <c r="A1253" s="229" t="s">
        <v>337</v>
      </c>
      <c r="B1253" s="471"/>
      <c r="C1253" s="471"/>
      <c r="D1253" s="179" t="s">
        <v>410</v>
      </c>
      <c r="E1253" s="274"/>
      <c r="F1253" s="233">
        <f>Base!G1322</f>
        <v>7.342665138985752</v>
      </c>
    </row>
    <row r="1254" spans="1:6" ht="11.25">
      <c r="A1254" s="229" t="s">
        <v>411</v>
      </c>
      <c r="B1254" s="471"/>
      <c r="C1254" s="471"/>
      <c r="D1254" s="179" t="s">
        <v>412</v>
      </c>
      <c r="E1254" s="274"/>
      <c r="F1254" s="233">
        <f>Base!G1323</f>
        <v>2.9349621400816974</v>
      </c>
    </row>
    <row r="1255" spans="1:6" ht="11.25">
      <c r="A1255" s="229"/>
      <c r="B1255" s="471"/>
      <c r="C1255" s="471"/>
      <c r="D1255" s="180" t="s">
        <v>155</v>
      </c>
      <c r="E1255" s="275"/>
      <c r="F1255" s="227">
        <f>SUM(F1247:F1254)</f>
        <v>1093.005147952575</v>
      </c>
    </row>
    <row r="1256" spans="1:6" ht="11.25">
      <c r="A1256" s="473"/>
      <c r="B1256" s="471"/>
      <c r="C1256" s="471"/>
      <c r="D1256" s="471"/>
      <c r="E1256" s="474"/>
      <c r="F1256" s="475"/>
    </row>
    <row r="1257" spans="1:6" ht="11.25">
      <c r="A1257" s="229" t="s">
        <v>323</v>
      </c>
      <c r="B1257" s="471" t="s">
        <v>24</v>
      </c>
      <c r="C1257" s="471"/>
      <c r="D1257" s="471"/>
      <c r="E1257" s="474"/>
      <c r="F1257" s="475"/>
    </row>
    <row r="1258" spans="1:6" ht="11.25">
      <c r="A1258" s="473"/>
      <c r="B1258" s="471"/>
      <c r="C1258" s="471"/>
      <c r="D1258" s="471"/>
      <c r="E1258" s="474"/>
      <c r="F1258" s="475"/>
    </row>
    <row r="1259" spans="1:6" ht="11.25">
      <c r="A1259" s="229"/>
      <c r="B1259" s="471"/>
      <c r="C1259" s="471"/>
      <c r="D1259" s="179" t="s">
        <v>145</v>
      </c>
      <c r="E1259" s="274"/>
      <c r="F1259" s="233">
        <f>F1255*10%</f>
        <v>109.30051479525751</v>
      </c>
    </row>
    <row r="1260" spans="1:6" ht="11.25">
      <c r="A1260" s="229"/>
      <c r="B1260" s="471"/>
      <c r="C1260" s="471"/>
      <c r="D1260" s="179" t="s">
        <v>160</v>
      </c>
      <c r="E1260" s="274"/>
      <c r="F1260" s="233">
        <f>Base!G1329</f>
        <v>18.27250622696025</v>
      </c>
    </row>
    <row r="1261" spans="1:6" ht="12" thickBot="1">
      <c r="A1261" s="234"/>
      <c r="B1261" s="479"/>
      <c r="C1261" s="479"/>
      <c r="D1261" s="187" t="s">
        <v>155</v>
      </c>
      <c r="E1261" s="276"/>
      <c r="F1261" s="228">
        <f>SUM(F1259:F1260)</f>
        <v>127.57302102221776</v>
      </c>
    </row>
    <row r="1262" spans="1:6" ht="12.75" customHeight="1" thickBot="1">
      <c r="A1262" s="476" t="s">
        <v>144</v>
      </c>
      <c r="B1262" s="477"/>
      <c r="C1262" s="477"/>
      <c r="D1262" s="478"/>
      <c r="E1262" s="256"/>
      <c r="F1262" s="188">
        <f>SUM(F1261+F1255)</f>
        <v>1220.5781689747928</v>
      </c>
    </row>
    <row r="1263" spans="1:6" ht="12" thickBot="1">
      <c r="A1263" s="229"/>
      <c r="B1263" s="471"/>
      <c r="C1263" s="474"/>
      <c r="D1263" s="198" t="s">
        <v>195</v>
      </c>
      <c r="E1263" s="283"/>
      <c r="F1263" s="244">
        <f>Base!G1334</f>
        <v>1119.4092876357474</v>
      </c>
    </row>
    <row r="1264" spans="1:9" ht="11.25">
      <c r="A1264" s="229"/>
      <c r="B1264" s="471" t="s">
        <v>111</v>
      </c>
      <c r="C1264" s="471"/>
      <c r="D1264" s="194" t="s">
        <v>376</v>
      </c>
      <c r="E1264" s="281"/>
      <c r="F1264" s="233">
        <f>Base!G1335</f>
        <v>22.848522466872566</v>
      </c>
      <c r="I1264" s="156"/>
    </row>
    <row r="1265" spans="1:6" ht="11.25">
      <c r="A1265" s="229"/>
      <c r="B1265" s="471" t="s">
        <v>121</v>
      </c>
      <c r="C1265" s="471"/>
      <c r="D1265" s="179" t="s">
        <v>406</v>
      </c>
      <c r="E1265" s="274"/>
      <c r="F1265" s="233">
        <f>Base!G1336</f>
        <v>4.565496662349307</v>
      </c>
    </row>
    <row r="1266" spans="1:6" ht="11.25">
      <c r="A1266" s="229" t="s">
        <v>153</v>
      </c>
      <c r="B1266" s="471"/>
      <c r="C1266" s="471"/>
      <c r="D1266" s="179" t="s">
        <v>154</v>
      </c>
      <c r="E1266" s="274"/>
      <c r="F1266" s="233">
        <f>Base!G1337</f>
        <v>3.797567500249078</v>
      </c>
    </row>
    <row r="1267" spans="1:6" ht="11.25">
      <c r="A1267" s="229" t="s">
        <v>407</v>
      </c>
      <c r="B1267" s="471"/>
      <c r="C1267" s="471"/>
      <c r="D1267" s="179" t="s">
        <v>369</v>
      </c>
      <c r="E1267" s="274"/>
      <c r="F1267" s="233">
        <f>Base!G1338</f>
        <v>3.797567500249078</v>
      </c>
    </row>
    <row r="1268" spans="1:6" ht="11.25">
      <c r="A1268" s="229" t="s">
        <v>408</v>
      </c>
      <c r="B1268" s="471"/>
      <c r="C1268" s="471"/>
      <c r="D1268" s="179" t="s">
        <v>409</v>
      </c>
      <c r="E1268" s="274"/>
      <c r="F1268" s="233">
        <f>Base!G1339</f>
        <v>1.4727408588223572</v>
      </c>
    </row>
    <row r="1269" spans="1:6" ht="11.25">
      <c r="A1269" s="229" t="s">
        <v>337</v>
      </c>
      <c r="B1269" s="471"/>
      <c r="C1269" s="471"/>
      <c r="D1269" s="179" t="s">
        <v>410</v>
      </c>
      <c r="E1269" s="274"/>
      <c r="F1269" s="233">
        <f>Base!G1340</f>
        <v>7.342665138985752</v>
      </c>
    </row>
    <row r="1270" spans="1:6" ht="11.25">
      <c r="A1270" s="229" t="s">
        <v>411</v>
      </c>
      <c r="B1270" s="471"/>
      <c r="C1270" s="471"/>
      <c r="D1270" s="179" t="s">
        <v>412</v>
      </c>
      <c r="E1270" s="274"/>
      <c r="F1270" s="233">
        <f>Base!G1341</f>
        <v>2.9349621400816974</v>
      </c>
    </row>
    <row r="1271" spans="1:6" ht="11.25">
      <c r="A1271" s="229"/>
      <c r="B1271" s="471"/>
      <c r="C1271" s="471"/>
      <c r="D1271" s="180" t="s">
        <v>155</v>
      </c>
      <c r="E1271" s="275"/>
      <c r="F1271" s="227">
        <f>SUM(F1263:F1270)</f>
        <v>1166.168809903357</v>
      </c>
    </row>
    <row r="1272" spans="1:6" ht="11.25">
      <c r="A1272" s="473"/>
      <c r="B1272" s="471"/>
      <c r="C1272" s="471"/>
      <c r="D1272" s="471"/>
      <c r="E1272" s="474"/>
      <c r="F1272" s="475"/>
    </row>
    <row r="1273" spans="1:6" ht="11.25">
      <c r="A1273" s="229" t="s">
        <v>323</v>
      </c>
      <c r="B1273" s="471" t="s">
        <v>25</v>
      </c>
      <c r="C1273" s="471"/>
      <c r="D1273" s="471"/>
      <c r="E1273" s="474"/>
      <c r="F1273" s="475"/>
    </row>
    <row r="1274" spans="1:6" ht="11.25">
      <c r="A1274" s="473"/>
      <c r="B1274" s="471"/>
      <c r="C1274" s="471"/>
      <c r="D1274" s="471"/>
      <c r="E1274" s="474"/>
      <c r="F1274" s="475"/>
    </row>
    <row r="1275" spans="1:6" ht="11.25">
      <c r="A1275" s="229"/>
      <c r="B1275" s="471"/>
      <c r="C1275" s="471"/>
      <c r="D1275" s="179" t="s">
        <v>145</v>
      </c>
      <c r="E1275" s="274"/>
      <c r="F1275" s="233">
        <f>F1271*10%</f>
        <v>116.6168809903357</v>
      </c>
    </row>
    <row r="1276" spans="1:6" ht="11.25">
      <c r="A1276" s="229"/>
      <c r="B1276" s="471"/>
      <c r="C1276" s="471"/>
      <c r="D1276" s="179" t="s">
        <v>160</v>
      </c>
      <c r="E1276" s="274"/>
      <c r="F1276" s="233">
        <f>Base!G1347</f>
        <v>18.27250622696025</v>
      </c>
    </row>
    <row r="1277" spans="1:6" ht="12" thickBot="1">
      <c r="A1277" s="234"/>
      <c r="B1277" s="479"/>
      <c r="C1277" s="479"/>
      <c r="D1277" s="187" t="s">
        <v>155</v>
      </c>
      <c r="E1277" s="276"/>
      <c r="F1277" s="228">
        <f>SUM(F1275:F1276)</f>
        <v>134.88938721729596</v>
      </c>
    </row>
    <row r="1278" spans="1:6" ht="12.75" customHeight="1" thickBot="1">
      <c r="A1278" s="476" t="s">
        <v>144</v>
      </c>
      <c r="B1278" s="477"/>
      <c r="C1278" s="477"/>
      <c r="D1278" s="478"/>
      <c r="E1278" s="256"/>
      <c r="F1278" s="150">
        <f>SUM(F1277+F1271)</f>
        <v>1301.058197120653</v>
      </c>
    </row>
    <row r="1279" spans="1:6" ht="12" thickBot="1">
      <c r="A1279" s="229"/>
      <c r="B1279" s="471"/>
      <c r="C1279" s="474"/>
      <c r="D1279" s="198" t="s">
        <v>427</v>
      </c>
      <c r="E1279" s="283"/>
      <c r="F1279" s="244">
        <f>Base!G1352</f>
        <v>1175.2</v>
      </c>
    </row>
    <row r="1280" spans="1:6" ht="11.25">
      <c r="A1280" s="229"/>
      <c r="B1280" s="471" t="s">
        <v>111</v>
      </c>
      <c r="C1280" s="471"/>
      <c r="D1280" s="194" t="s">
        <v>376</v>
      </c>
      <c r="E1280" s="281"/>
      <c r="F1280" s="233">
        <f>Base!G1353</f>
        <v>22.848522466872566</v>
      </c>
    </row>
    <row r="1281" spans="1:6" ht="11.25">
      <c r="A1281" s="229"/>
      <c r="B1281" s="471" t="s">
        <v>121</v>
      </c>
      <c r="C1281" s="471"/>
      <c r="D1281" s="179" t="s">
        <v>406</v>
      </c>
      <c r="E1281" s="274"/>
      <c r="F1281" s="233">
        <f>Base!G1354</f>
        <v>4.565496662349307</v>
      </c>
    </row>
    <row r="1282" spans="1:6" ht="11.25">
      <c r="A1282" s="229" t="s">
        <v>153</v>
      </c>
      <c r="B1282" s="471"/>
      <c r="C1282" s="471"/>
      <c r="D1282" s="179" t="s">
        <v>154</v>
      </c>
      <c r="E1282" s="274"/>
      <c r="F1282" s="233">
        <f>Base!G1355</f>
        <v>3.797567500249078</v>
      </c>
    </row>
    <row r="1283" spans="1:6" ht="11.25">
      <c r="A1283" s="229" t="s">
        <v>407</v>
      </c>
      <c r="B1283" s="471"/>
      <c r="C1283" s="471"/>
      <c r="D1283" s="179" t="s">
        <v>369</v>
      </c>
      <c r="E1283" s="274"/>
      <c r="F1283" s="233">
        <f>Base!G1356</f>
        <v>3.797567500249078</v>
      </c>
    </row>
    <row r="1284" spans="1:6" ht="11.25">
      <c r="A1284" s="229" t="s">
        <v>408</v>
      </c>
      <c r="B1284" s="471"/>
      <c r="C1284" s="471"/>
      <c r="D1284" s="179" t="s">
        <v>409</v>
      </c>
      <c r="E1284" s="274"/>
      <c r="F1284" s="233">
        <f>Base!G1357</f>
        <v>1.4727408588223572</v>
      </c>
    </row>
    <row r="1285" spans="1:6" ht="11.25">
      <c r="A1285" s="229" t="s">
        <v>337</v>
      </c>
      <c r="B1285" s="471"/>
      <c r="C1285" s="471"/>
      <c r="D1285" s="179" t="s">
        <v>410</v>
      </c>
      <c r="E1285" s="274"/>
      <c r="F1285" s="233">
        <f>Base!G1358</f>
        <v>7.342665138985752</v>
      </c>
    </row>
    <row r="1286" spans="1:6" ht="11.25">
      <c r="A1286" s="229" t="s">
        <v>411</v>
      </c>
      <c r="B1286" s="471"/>
      <c r="C1286" s="471"/>
      <c r="D1286" s="179" t="s">
        <v>412</v>
      </c>
      <c r="E1286" s="274"/>
      <c r="F1286" s="233">
        <f>Base!G1359</f>
        <v>2.9349621400816974</v>
      </c>
    </row>
    <row r="1287" spans="1:6" ht="11.25">
      <c r="A1287" s="229"/>
      <c r="B1287" s="471"/>
      <c r="C1287" s="471"/>
      <c r="D1287" s="180" t="s">
        <v>155</v>
      </c>
      <c r="E1287" s="275"/>
      <c r="F1287" s="227">
        <f>SUM(F1279:F1286)</f>
        <v>1221.9595222676096</v>
      </c>
    </row>
    <row r="1288" spans="1:6" ht="11.25">
      <c r="A1288" s="473"/>
      <c r="B1288" s="471"/>
      <c r="C1288" s="471"/>
      <c r="D1288" s="471"/>
      <c r="E1288" s="474"/>
      <c r="F1288" s="475"/>
    </row>
    <row r="1289" spans="1:6" ht="11.25">
      <c r="A1289" s="229" t="s">
        <v>323</v>
      </c>
      <c r="B1289" s="471" t="s">
        <v>26</v>
      </c>
      <c r="C1289" s="471"/>
      <c r="D1289" s="471"/>
      <c r="E1289" s="474"/>
      <c r="F1289" s="475"/>
    </row>
    <row r="1290" spans="1:6" ht="11.25">
      <c r="A1290" s="473"/>
      <c r="B1290" s="471"/>
      <c r="C1290" s="471"/>
      <c r="D1290" s="471"/>
      <c r="E1290" s="474"/>
      <c r="F1290" s="475"/>
    </row>
    <row r="1291" spans="1:6" ht="11.25">
      <c r="A1291" s="229"/>
      <c r="B1291" s="471"/>
      <c r="C1291" s="471"/>
      <c r="D1291" s="179" t="s">
        <v>145</v>
      </c>
      <c r="E1291" s="274"/>
      <c r="F1291" s="233">
        <f>F1287*10%</f>
        <v>122.19595222676097</v>
      </c>
    </row>
    <row r="1292" spans="1:6" ht="11.25">
      <c r="A1292" s="229"/>
      <c r="B1292" s="471"/>
      <c r="C1292" s="471"/>
      <c r="D1292" s="179" t="s">
        <v>160</v>
      </c>
      <c r="E1292" s="274"/>
      <c r="F1292" s="233">
        <f>Base!G1365</f>
        <v>18.27250622696025</v>
      </c>
    </row>
    <row r="1293" spans="1:6" ht="12" thickBot="1">
      <c r="A1293" s="234"/>
      <c r="B1293" s="479"/>
      <c r="C1293" s="479"/>
      <c r="D1293" s="187" t="s">
        <v>155</v>
      </c>
      <c r="E1293" s="276"/>
      <c r="F1293" s="228">
        <f>SUM(F1291:F1292)</f>
        <v>140.4684584537212</v>
      </c>
    </row>
    <row r="1294" spans="1:6" ht="12.75" customHeight="1" thickBot="1">
      <c r="A1294" s="476" t="s">
        <v>144</v>
      </c>
      <c r="B1294" s="477"/>
      <c r="C1294" s="477"/>
      <c r="D1294" s="478"/>
      <c r="E1294" s="256"/>
      <c r="F1294" s="188">
        <f>SUM(F1293+F1287)</f>
        <v>1362.4279807213309</v>
      </c>
    </row>
    <row r="1295" spans="1:6" ht="12" thickBot="1">
      <c r="A1295" s="480" t="s">
        <v>428</v>
      </c>
      <c r="B1295" s="481"/>
      <c r="C1295" s="481"/>
      <c r="D1295" s="481"/>
      <c r="E1295" s="482"/>
      <c r="F1295" s="483"/>
    </row>
    <row r="1296" spans="1:6" ht="12" thickBot="1">
      <c r="A1296" s="193" t="s">
        <v>100</v>
      </c>
      <c r="B1296" s="530" t="s">
        <v>101</v>
      </c>
      <c r="C1296" s="533"/>
      <c r="D1296" s="193" t="s">
        <v>102</v>
      </c>
      <c r="E1296" s="193"/>
      <c r="F1296" s="195" t="s">
        <v>103</v>
      </c>
    </row>
    <row r="1297" spans="1:6" ht="11.25">
      <c r="A1297" s="229"/>
      <c r="B1297" s="471" t="s">
        <v>111</v>
      </c>
      <c r="C1297" s="471"/>
      <c r="D1297" s="179" t="s">
        <v>429</v>
      </c>
      <c r="E1297" s="274"/>
      <c r="F1297" s="233">
        <f>Base!G1371</f>
        <v>22.848522466872566</v>
      </c>
    </row>
    <row r="1298" spans="1:6" ht="11.25">
      <c r="A1298" s="229"/>
      <c r="B1298" s="471" t="s">
        <v>121</v>
      </c>
      <c r="C1298" s="471"/>
      <c r="D1298" s="179" t="s">
        <v>406</v>
      </c>
      <c r="E1298" s="274"/>
      <c r="F1298" s="233">
        <f>Base!G1372</f>
        <v>4.565496662349307</v>
      </c>
    </row>
    <row r="1299" spans="1:6" ht="11.25">
      <c r="A1299" s="229" t="s">
        <v>153</v>
      </c>
      <c r="B1299" s="471"/>
      <c r="C1299" s="471"/>
      <c r="D1299" s="179" t="s">
        <v>154</v>
      </c>
      <c r="E1299" s="274"/>
      <c r="F1299" s="233">
        <f>Base!G1373</f>
        <v>3.797567500249078</v>
      </c>
    </row>
    <row r="1300" spans="1:6" ht="11.25">
      <c r="A1300" s="229" t="s">
        <v>407</v>
      </c>
      <c r="B1300" s="471"/>
      <c r="C1300" s="471"/>
      <c r="D1300" s="179" t="s">
        <v>369</v>
      </c>
      <c r="E1300" s="274"/>
      <c r="F1300" s="233">
        <f>Base!G1374</f>
        <v>3.797567500249078</v>
      </c>
    </row>
    <row r="1301" spans="1:6" ht="11.25">
      <c r="A1301" s="229" t="s">
        <v>408</v>
      </c>
      <c r="B1301" s="471"/>
      <c r="C1301" s="471"/>
      <c r="D1301" s="179" t="s">
        <v>409</v>
      </c>
      <c r="E1301" s="274"/>
      <c r="F1301" s="233">
        <f>Base!G1375</f>
        <v>1.4727408588223572</v>
      </c>
    </row>
    <row r="1302" spans="1:6" ht="11.25">
      <c r="A1302" s="229" t="s">
        <v>337</v>
      </c>
      <c r="B1302" s="471"/>
      <c r="C1302" s="471"/>
      <c r="D1302" s="179" t="s">
        <v>410</v>
      </c>
      <c r="E1302" s="274"/>
      <c r="F1302" s="233">
        <f>Base!G1376</f>
        <v>7.342665138985752</v>
      </c>
    </row>
    <row r="1303" spans="1:6" ht="11.25">
      <c r="A1303" s="229" t="s">
        <v>411</v>
      </c>
      <c r="B1303" s="471"/>
      <c r="C1303" s="471"/>
      <c r="D1303" s="179" t="s">
        <v>412</v>
      </c>
      <c r="E1303" s="274"/>
      <c r="F1303" s="233">
        <f>Base!G1377</f>
        <v>2.9349621400816974</v>
      </c>
    </row>
    <row r="1304" spans="1:6" ht="11.25">
      <c r="A1304" s="229"/>
      <c r="B1304" s="471"/>
      <c r="C1304" s="471"/>
      <c r="D1304" s="180" t="s">
        <v>155</v>
      </c>
      <c r="E1304" s="275"/>
      <c r="F1304" s="227">
        <f>SUM(F1297:F1303)</f>
        <v>46.75952226760983</v>
      </c>
    </row>
    <row r="1305" spans="1:6" ht="11.25">
      <c r="A1305" s="473"/>
      <c r="B1305" s="471"/>
      <c r="C1305" s="471"/>
      <c r="D1305" s="471"/>
      <c r="E1305" s="474"/>
      <c r="F1305" s="475"/>
    </row>
    <row r="1306" spans="1:6" ht="11.25">
      <c r="A1306" s="229" t="s">
        <v>323</v>
      </c>
      <c r="B1306" s="471" t="s">
        <v>27</v>
      </c>
      <c r="C1306" s="471"/>
      <c r="D1306" s="471"/>
      <c r="E1306" s="474"/>
      <c r="F1306" s="475"/>
    </row>
    <row r="1307" spans="1:6" ht="11.25">
      <c r="A1307" s="473"/>
      <c r="B1307" s="471"/>
      <c r="C1307" s="471"/>
      <c r="D1307" s="471"/>
      <c r="E1307" s="474"/>
      <c r="F1307" s="475"/>
    </row>
    <row r="1308" spans="1:6" ht="11.25">
      <c r="A1308" s="229"/>
      <c r="B1308" s="471"/>
      <c r="C1308" s="471"/>
      <c r="D1308" s="179" t="s">
        <v>145</v>
      </c>
      <c r="E1308" s="274"/>
      <c r="F1308" s="233">
        <f>F1304*10%</f>
        <v>4.675952226760983</v>
      </c>
    </row>
    <row r="1309" spans="1:6" ht="11.25">
      <c r="A1309" s="229"/>
      <c r="B1309" s="471"/>
      <c r="C1309" s="471"/>
      <c r="D1309" s="179" t="s">
        <v>160</v>
      </c>
      <c r="E1309" s="274"/>
      <c r="F1309" s="233">
        <f>Base!G1383</f>
        <v>5.480699910331772</v>
      </c>
    </row>
    <row r="1310" spans="1:6" ht="11.25">
      <c r="A1310" s="229"/>
      <c r="B1310" s="471"/>
      <c r="C1310" s="471"/>
      <c r="D1310" s="180" t="s">
        <v>155</v>
      </c>
      <c r="E1310" s="275"/>
      <c r="F1310" s="227">
        <f>SUM(F1308:F1309)</f>
        <v>10.156652137092756</v>
      </c>
    </row>
    <row r="1311" spans="1:6" ht="12" thickBot="1">
      <c r="A1311" s="229"/>
      <c r="B1311" s="471"/>
      <c r="C1311" s="471"/>
      <c r="D1311" s="180" t="s">
        <v>144</v>
      </c>
      <c r="E1311" s="275"/>
      <c r="F1311" s="227">
        <f>SUM(F1310+F1304)</f>
        <v>56.91617440470259</v>
      </c>
    </row>
    <row r="1312" spans="1:6" ht="12" thickBot="1">
      <c r="A1312" s="480" t="s">
        <v>430</v>
      </c>
      <c r="B1312" s="481"/>
      <c r="C1312" s="481"/>
      <c r="D1312" s="481"/>
      <c r="E1312" s="482"/>
      <c r="F1312" s="483"/>
    </row>
    <row r="1313" spans="1:6" ht="12" thickBot="1">
      <c r="A1313" s="193" t="s">
        <v>100</v>
      </c>
      <c r="B1313" s="530" t="s">
        <v>101</v>
      </c>
      <c r="C1313" s="533"/>
      <c r="D1313" s="193" t="s">
        <v>102</v>
      </c>
      <c r="E1313" s="193"/>
      <c r="F1313" s="195" t="s">
        <v>103</v>
      </c>
    </row>
    <row r="1314" spans="1:6" ht="12" thickBot="1">
      <c r="A1314" s="480" t="s">
        <v>164</v>
      </c>
      <c r="B1314" s="481"/>
      <c r="C1314" s="481"/>
      <c r="D1314" s="481"/>
      <c r="E1314" s="482"/>
      <c r="F1314" s="483"/>
    </row>
    <row r="1315" spans="1:6" ht="12" thickBot="1">
      <c r="A1315" s="229"/>
      <c r="B1315" s="471" t="s">
        <v>209</v>
      </c>
      <c r="C1315" s="474"/>
      <c r="D1315" s="198" t="s">
        <v>431</v>
      </c>
      <c r="E1315" s="283"/>
      <c r="F1315" s="244">
        <f>Base!G1391</f>
        <v>22.848522466872566</v>
      </c>
    </row>
    <row r="1316" spans="1:6" ht="11.25">
      <c r="A1316" s="229"/>
      <c r="B1316" s="471" t="s">
        <v>111</v>
      </c>
      <c r="C1316" s="471"/>
      <c r="D1316" s="179" t="s">
        <v>376</v>
      </c>
      <c r="E1316" s="274"/>
      <c r="F1316" s="233">
        <f>Base!G1393</f>
        <v>22.848522466872566</v>
      </c>
    </row>
    <row r="1317" spans="1:6" ht="11.25">
      <c r="A1317" s="229"/>
      <c r="B1317" s="471" t="s">
        <v>121</v>
      </c>
      <c r="C1317" s="471"/>
      <c r="D1317" s="179" t="s">
        <v>406</v>
      </c>
      <c r="E1317" s="274"/>
      <c r="F1317" s="233">
        <f>Base!G1394</f>
        <v>4.565496662349307</v>
      </c>
    </row>
    <row r="1318" spans="1:6" ht="11.25">
      <c r="A1318" s="229" t="s">
        <v>153</v>
      </c>
      <c r="B1318" s="471"/>
      <c r="C1318" s="471"/>
      <c r="D1318" s="179" t="s">
        <v>154</v>
      </c>
      <c r="E1318" s="274"/>
      <c r="F1318" s="233">
        <f>Base!G1395</f>
        <v>3.797567500249078</v>
      </c>
    </row>
    <row r="1319" spans="1:6" ht="11.25">
      <c r="A1319" s="229" t="s">
        <v>407</v>
      </c>
      <c r="B1319" s="471"/>
      <c r="C1319" s="471"/>
      <c r="D1319" s="179" t="s">
        <v>369</v>
      </c>
      <c r="E1319" s="274"/>
      <c r="F1319" s="233">
        <f>Base!G1396</f>
        <v>3.797567500249078</v>
      </c>
    </row>
    <row r="1320" spans="1:6" ht="11.25">
      <c r="A1320" s="229" t="s">
        <v>408</v>
      </c>
      <c r="B1320" s="471"/>
      <c r="C1320" s="471"/>
      <c r="D1320" s="179" t="s">
        <v>409</v>
      </c>
      <c r="E1320" s="274"/>
      <c r="F1320" s="233">
        <f>Base!G1397</f>
        <v>1.4727408588223572</v>
      </c>
    </row>
    <row r="1321" spans="1:6" ht="11.25">
      <c r="A1321" s="229" t="s">
        <v>337</v>
      </c>
      <c r="B1321" s="471"/>
      <c r="C1321" s="471"/>
      <c r="D1321" s="179" t="s">
        <v>410</v>
      </c>
      <c r="E1321" s="274"/>
      <c r="F1321" s="233">
        <f>Base!G1398</f>
        <v>7.342665138985752</v>
      </c>
    </row>
    <row r="1322" spans="1:6" ht="11.25">
      <c r="A1322" s="229" t="s">
        <v>411</v>
      </c>
      <c r="B1322" s="471"/>
      <c r="C1322" s="471"/>
      <c r="D1322" s="179" t="s">
        <v>412</v>
      </c>
      <c r="E1322" s="274"/>
      <c r="F1322" s="233">
        <f>Base!G1399</f>
        <v>2.9349621400816974</v>
      </c>
    </row>
    <row r="1323" spans="1:6" ht="11.25">
      <c r="A1323" s="229"/>
      <c r="B1323" s="471"/>
      <c r="C1323" s="471"/>
      <c r="D1323" s="180" t="s">
        <v>155</v>
      </c>
      <c r="E1323" s="275"/>
      <c r="F1323" s="227">
        <f>SUM(F1315:F1322)</f>
        <v>69.6080447344824</v>
      </c>
    </row>
    <row r="1324" spans="1:6" ht="11.25">
      <c r="A1324" s="473"/>
      <c r="B1324" s="471"/>
      <c r="C1324" s="471"/>
      <c r="D1324" s="471"/>
      <c r="E1324" s="474"/>
      <c r="F1324" s="475"/>
    </row>
    <row r="1325" spans="1:6" ht="11.25">
      <c r="A1325" s="229" t="s">
        <v>323</v>
      </c>
      <c r="B1325" s="471" t="s">
        <v>28</v>
      </c>
      <c r="C1325" s="471"/>
      <c r="D1325" s="471"/>
      <c r="E1325" s="474"/>
      <c r="F1325" s="475"/>
    </row>
    <row r="1326" spans="1:6" ht="11.25">
      <c r="A1326" s="473"/>
      <c r="B1326" s="471"/>
      <c r="C1326" s="471"/>
      <c r="D1326" s="471"/>
      <c r="E1326" s="474"/>
      <c r="F1326" s="475"/>
    </row>
    <row r="1327" spans="1:6" ht="11.25">
      <c r="A1327" s="229"/>
      <c r="B1327" s="471"/>
      <c r="C1327" s="471"/>
      <c r="D1327" s="179" t="s">
        <v>145</v>
      </c>
      <c r="E1327" s="274"/>
      <c r="F1327" s="233">
        <f>F1323*10%</f>
        <v>6.960804473448241</v>
      </c>
    </row>
    <row r="1328" spans="1:6" ht="11.25">
      <c r="A1328" s="229"/>
      <c r="B1328" s="471"/>
      <c r="C1328" s="471"/>
      <c r="D1328" s="179" t="s">
        <v>160</v>
      </c>
      <c r="E1328" s="274"/>
      <c r="F1328" s="233">
        <f>Base!G1405</f>
        <v>5.480699910331772</v>
      </c>
    </row>
    <row r="1329" spans="1:6" ht="12" thickBot="1">
      <c r="A1329" s="234"/>
      <c r="B1329" s="479"/>
      <c r="C1329" s="479"/>
      <c r="D1329" s="187" t="s">
        <v>155</v>
      </c>
      <c r="E1329" s="276"/>
      <c r="F1329" s="228">
        <f>SUM(F1327:F1328)</f>
        <v>12.441504383780014</v>
      </c>
    </row>
    <row r="1330" spans="1:6" ht="12.75" customHeight="1" thickBot="1">
      <c r="A1330" s="476" t="s">
        <v>144</v>
      </c>
      <c r="B1330" s="477"/>
      <c r="C1330" s="477"/>
      <c r="D1330" s="478"/>
      <c r="E1330" s="256"/>
      <c r="F1330" s="188">
        <f>SUM(F1329+F1323)</f>
        <v>82.04954911826242</v>
      </c>
    </row>
    <row r="1331" spans="1:6" ht="12" thickBot="1">
      <c r="A1331" s="229"/>
      <c r="B1331" s="471"/>
      <c r="C1331" s="471"/>
      <c r="D1331" s="194" t="s">
        <v>432</v>
      </c>
      <c r="E1331" s="281"/>
      <c r="F1331" s="233">
        <f>Base!G1392</f>
        <v>22.848522466872566</v>
      </c>
    </row>
    <row r="1332" spans="1:6" ht="12" thickBot="1">
      <c r="A1332" s="480" t="s">
        <v>433</v>
      </c>
      <c r="B1332" s="481"/>
      <c r="C1332" s="481"/>
      <c r="D1332" s="481"/>
      <c r="E1332" s="482"/>
      <c r="F1332" s="483"/>
    </row>
    <row r="1333" spans="1:6" ht="12" thickBot="1">
      <c r="A1333" s="193" t="s">
        <v>100</v>
      </c>
      <c r="B1333" s="530" t="s">
        <v>101</v>
      </c>
      <c r="C1333" s="533"/>
      <c r="D1333" s="193" t="s">
        <v>102</v>
      </c>
      <c r="E1333" s="193"/>
      <c r="F1333" s="195" t="s">
        <v>103</v>
      </c>
    </row>
    <row r="1334" spans="1:6" ht="12" thickBot="1">
      <c r="A1334" s="480" t="s">
        <v>164</v>
      </c>
      <c r="B1334" s="481"/>
      <c r="C1334" s="481"/>
      <c r="D1334" s="481"/>
      <c r="E1334" s="482"/>
      <c r="F1334" s="483"/>
    </row>
    <row r="1335" spans="1:6" ht="12" thickBot="1">
      <c r="A1335" s="229"/>
      <c r="B1335" s="471"/>
      <c r="C1335" s="474"/>
      <c r="D1335" s="198" t="s">
        <v>414</v>
      </c>
      <c r="E1335" s="283"/>
      <c r="F1335" s="244">
        <f>Base!G1431</f>
        <v>65.8525555444854</v>
      </c>
    </row>
    <row r="1336" spans="1:6" ht="11.25">
      <c r="A1336" s="229"/>
      <c r="B1336" s="471" t="s">
        <v>111</v>
      </c>
      <c r="C1336" s="471"/>
      <c r="D1336" s="194" t="s">
        <v>376</v>
      </c>
      <c r="E1336" s="281"/>
      <c r="F1336" s="233">
        <f>Base!G1432</f>
        <v>22.848522466872566</v>
      </c>
    </row>
    <row r="1337" spans="1:6" ht="11.25">
      <c r="A1337" s="229"/>
      <c r="B1337" s="471" t="s">
        <v>121</v>
      </c>
      <c r="C1337" s="471"/>
      <c r="D1337" s="179" t="s">
        <v>406</v>
      </c>
      <c r="E1337" s="274"/>
      <c r="F1337" s="233">
        <f>Base!G1433</f>
        <v>4.565496662349307</v>
      </c>
    </row>
    <row r="1338" spans="1:6" ht="11.25">
      <c r="A1338" s="229" t="s">
        <v>153</v>
      </c>
      <c r="B1338" s="471"/>
      <c r="C1338" s="471"/>
      <c r="D1338" s="179" t="s">
        <v>154</v>
      </c>
      <c r="E1338" s="274"/>
      <c r="F1338" s="233">
        <f>Base!G1434</f>
        <v>3.797567500249078</v>
      </c>
    </row>
    <row r="1339" spans="1:6" ht="11.25">
      <c r="A1339" s="229" t="s">
        <v>407</v>
      </c>
      <c r="B1339" s="471"/>
      <c r="C1339" s="471"/>
      <c r="D1339" s="179" t="s">
        <v>369</v>
      </c>
      <c r="E1339" s="274"/>
      <c r="F1339" s="233">
        <f>Base!G1435</f>
        <v>3.797567500249078</v>
      </c>
    </row>
    <row r="1340" spans="1:6" ht="11.25">
      <c r="A1340" s="229" t="s">
        <v>408</v>
      </c>
      <c r="B1340" s="471"/>
      <c r="C1340" s="471"/>
      <c r="D1340" s="179" t="s">
        <v>409</v>
      </c>
      <c r="E1340" s="274"/>
      <c r="F1340" s="233">
        <f>Base!G1436</f>
        <v>1.4727408588223572</v>
      </c>
    </row>
    <row r="1341" spans="1:6" ht="11.25">
      <c r="A1341" s="229" t="s">
        <v>337</v>
      </c>
      <c r="B1341" s="471"/>
      <c r="C1341" s="471"/>
      <c r="D1341" s="179" t="s">
        <v>410</v>
      </c>
      <c r="E1341" s="274"/>
      <c r="F1341" s="233">
        <f>Base!G1437</f>
        <v>7.342665138985752</v>
      </c>
    </row>
    <row r="1342" spans="1:6" ht="11.25">
      <c r="A1342" s="229" t="s">
        <v>411</v>
      </c>
      <c r="B1342" s="471"/>
      <c r="C1342" s="471"/>
      <c r="D1342" s="179" t="s">
        <v>412</v>
      </c>
      <c r="E1342" s="274"/>
      <c r="F1342" s="233">
        <f>Base!G1438</f>
        <v>2.9349621400816974</v>
      </c>
    </row>
    <row r="1343" spans="1:6" ht="11.25">
      <c r="A1343" s="229"/>
      <c r="B1343" s="471"/>
      <c r="C1343" s="471"/>
      <c r="D1343" s="180" t="s">
        <v>155</v>
      </c>
      <c r="E1343" s="275"/>
      <c r="F1343" s="227">
        <f>SUM(F1335:F1342)</f>
        <v>112.61207781209522</v>
      </c>
    </row>
    <row r="1344" spans="1:6" ht="11.25">
      <c r="A1344" s="473"/>
      <c r="B1344" s="471"/>
      <c r="C1344" s="471"/>
      <c r="D1344" s="471"/>
      <c r="E1344" s="474"/>
      <c r="F1344" s="475"/>
    </row>
    <row r="1345" spans="1:6" ht="11.25">
      <c r="A1345" s="229" t="s">
        <v>323</v>
      </c>
      <c r="B1345" s="471" t="s">
        <v>30</v>
      </c>
      <c r="C1345" s="471"/>
      <c r="D1345" s="471"/>
      <c r="E1345" s="474"/>
      <c r="F1345" s="475"/>
    </row>
    <row r="1346" spans="1:6" ht="11.25">
      <c r="A1346" s="473"/>
      <c r="B1346" s="471"/>
      <c r="C1346" s="471"/>
      <c r="D1346" s="471"/>
      <c r="E1346" s="474"/>
      <c r="F1346" s="475"/>
    </row>
    <row r="1347" spans="1:6" ht="11.25">
      <c r="A1347" s="229"/>
      <c r="B1347" s="471"/>
      <c r="C1347" s="471"/>
      <c r="D1347" s="179" t="s">
        <v>145</v>
      </c>
      <c r="E1347" s="274"/>
      <c r="F1347" s="233">
        <f>F1343*10%</f>
        <v>11.261207781209523</v>
      </c>
    </row>
    <row r="1348" spans="1:6" ht="11.25">
      <c r="A1348" s="229"/>
      <c r="B1348" s="471"/>
      <c r="C1348" s="471"/>
      <c r="D1348" s="179" t="s">
        <v>160</v>
      </c>
      <c r="E1348" s="274"/>
      <c r="F1348" s="233">
        <f>Base!G1444</f>
        <v>5.480699910331772</v>
      </c>
    </row>
    <row r="1349" spans="1:6" ht="12" thickBot="1">
      <c r="A1349" s="234"/>
      <c r="B1349" s="479"/>
      <c r="C1349" s="479"/>
      <c r="D1349" s="187" t="s">
        <v>155</v>
      </c>
      <c r="E1349" s="276"/>
      <c r="F1349" s="228">
        <f>SUM(F1347:F1348)</f>
        <v>16.741907691541293</v>
      </c>
    </row>
    <row r="1350" spans="1:6" ht="12.75" customHeight="1" thickBot="1">
      <c r="A1350" s="476" t="s">
        <v>144</v>
      </c>
      <c r="B1350" s="477"/>
      <c r="C1350" s="477"/>
      <c r="D1350" s="478"/>
      <c r="E1350" s="256"/>
      <c r="F1350" s="188">
        <f>SUM(F1349+F1343)</f>
        <v>129.35398550363652</v>
      </c>
    </row>
    <row r="1351" spans="1:6" ht="12" thickBot="1">
      <c r="A1351" s="229"/>
      <c r="B1351" s="471"/>
      <c r="C1351" s="474"/>
      <c r="D1351" s="198" t="s">
        <v>415</v>
      </c>
      <c r="E1351" s="283"/>
      <c r="F1351" s="244">
        <f>Base!G1449</f>
        <v>73.1636619507821</v>
      </c>
    </row>
    <row r="1352" spans="1:6" ht="11.25">
      <c r="A1352" s="229"/>
      <c r="B1352" s="471" t="s">
        <v>111</v>
      </c>
      <c r="C1352" s="471"/>
      <c r="D1352" s="194" t="s">
        <v>376</v>
      </c>
      <c r="E1352" s="281"/>
      <c r="F1352" s="233">
        <f>Base!G1450</f>
        <v>22.848522466872566</v>
      </c>
    </row>
    <row r="1353" spans="1:6" ht="11.25">
      <c r="A1353" s="229"/>
      <c r="B1353" s="471" t="s">
        <v>121</v>
      </c>
      <c r="C1353" s="471"/>
      <c r="D1353" s="179" t="s">
        <v>406</v>
      </c>
      <c r="E1353" s="274"/>
      <c r="F1353" s="233">
        <f>Base!G1451</f>
        <v>4.565496662349307</v>
      </c>
    </row>
    <row r="1354" spans="1:6" ht="11.25">
      <c r="A1354" s="229" t="s">
        <v>153</v>
      </c>
      <c r="B1354" s="471"/>
      <c r="C1354" s="471"/>
      <c r="D1354" s="179" t="s">
        <v>154</v>
      </c>
      <c r="E1354" s="274"/>
      <c r="F1354" s="233">
        <f>Base!G1452</f>
        <v>3.797567500249078</v>
      </c>
    </row>
    <row r="1355" spans="1:6" ht="11.25">
      <c r="A1355" s="229" t="s">
        <v>407</v>
      </c>
      <c r="B1355" s="471"/>
      <c r="C1355" s="471"/>
      <c r="D1355" s="179" t="s">
        <v>369</v>
      </c>
      <c r="E1355" s="274"/>
      <c r="F1355" s="233">
        <f>Base!G1453</f>
        <v>3.797567500249078</v>
      </c>
    </row>
    <row r="1356" spans="1:6" ht="11.25">
      <c r="A1356" s="229" t="s">
        <v>408</v>
      </c>
      <c r="B1356" s="471"/>
      <c r="C1356" s="471"/>
      <c r="D1356" s="179" t="s">
        <v>409</v>
      </c>
      <c r="E1356" s="274"/>
      <c r="F1356" s="233">
        <f>Base!G1454</f>
        <v>1.4727408588223572</v>
      </c>
    </row>
    <row r="1357" spans="1:6" ht="11.25">
      <c r="A1357" s="229" t="s">
        <v>337</v>
      </c>
      <c r="B1357" s="471"/>
      <c r="C1357" s="471"/>
      <c r="D1357" s="179" t="s">
        <v>410</v>
      </c>
      <c r="E1357" s="274"/>
      <c r="F1357" s="233">
        <f>Base!G1455</f>
        <v>7.342665138985752</v>
      </c>
    </row>
    <row r="1358" spans="1:6" ht="11.25">
      <c r="A1358" s="229" t="s">
        <v>411</v>
      </c>
      <c r="B1358" s="471"/>
      <c r="C1358" s="471"/>
      <c r="D1358" s="179" t="s">
        <v>412</v>
      </c>
      <c r="E1358" s="274"/>
      <c r="F1358" s="233">
        <f>Base!G1456</f>
        <v>2.9349621400816974</v>
      </c>
    </row>
    <row r="1359" spans="1:6" ht="11.25">
      <c r="A1359" s="229"/>
      <c r="B1359" s="471"/>
      <c r="C1359" s="471"/>
      <c r="D1359" s="180" t="s">
        <v>155</v>
      </c>
      <c r="E1359" s="275"/>
      <c r="F1359" s="227">
        <f>SUM(F1351:F1358)</f>
        <v>119.92318421839192</v>
      </c>
    </row>
    <row r="1360" spans="1:6" ht="11.25">
      <c r="A1360" s="473"/>
      <c r="B1360" s="471"/>
      <c r="C1360" s="471"/>
      <c r="D1360" s="471"/>
      <c r="E1360" s="474"/>
      <c r="F1360" s="475"/>
    </row>
    <row r="1361" spans="1:6" ht="11.25">
      <c r="A1361" s="229" t="s">
        <v>323</v>
      </c>
      <c r="B1361" s="471" t="s">
        <v>2</v>
      </c>
      <c r="C1361" s="471"/>
      <c r="D1361" s="471"/>
      <c r="E1361" s="474"/>
      <c r="F1361" s="475"/>
    </row>
    <row r="1362" spans="1:6" ht="11.25">
      <c r="A1362" s="473"/>
      <c r="B1362" s="471"/>
      <c r="C1362" s="471"/>
      <c r="D1362" s="471"/>
      <c r="E1362" s="474"/>
      <c r="F1362" s="475"/>
    </row>
    <row r="1363" spans="1:6" ht="11.25">
      <c r="A1363" s="229"/>
      <c r="B1363" s="471"/>
      <c r="C1363" s="471"/>
      <c r="D1363" s="179" t="s">
        <v>145</v>
      </c>
      <c r="E1363" s="274"/>
      <c r="F1363" s="233">
        <f>F1359*10%</f>
        <v>11.992318421839194</v>
      </c>
    </row>
    <row r="1364" spans="1:6" ht="11.25">
      <c r="A1364" s="229"/>
      <c r="B1364" s="471"/>
      <c r="C1364" s="471"/>
      <c r="D1364" s="179" t="s">
        <v>160</v>
      </c>
      <c r="E1364" s="274"/>
      <c r="F1364" s="233">
        <f>Base!G1462</f>
        <v>5.480699910331772</v>
      </c>
    </row>
    <row r="1365" spans="1:6" ht="12" thickBot="1">
      <c r="A1365" s="229"/>
      <c r="B1365" s="471"/>
      <c r="C1365" s="471"/>
      <c r="D1365" s="180" t="s">
        <v>155</v>
      </c>
      <c r="E1365" s="275"/>
      <c r="F1365" s="227">
        <f>SUM(F1363:F1364)</f>
        <v>17.473018332170966</v>
      </c>
    </row>
    <row r="1366" spans="1:6" ht="12.75" customHeight="1" thickBot="1">
      <c r="A1366" s="476" t="s">
        <v>144</v>
      </c>
      <c r="B1366" s="477"/>
      <c r="C1366" s="477"/>
      <c r="D1366" s="478"/>
      <c r="E1366" s="256"/>
      <c r="F1366" s="188">
        <f>SUM(F1365+F1359)</f>
        <v>137.3962025505629</v>
      </c>
    </row>
    <row r="1367" spans="1:6" ht="12" thickBot="1">
      <c r="A1367" s="229"/>
      <c r="B1367" s="471"/>
      <c r="C1367" s="474"/>
      <c r="D1367" s="198" t="s">
        <v>416</v>
      </c>
      <c r="E1367" s="283"/>
      <c r="F1367" s="244">
        <f>Base!G1467</f>
        <v>87.7963943409385</v>
      </c>
    </row>
    <row r="1368" spans="1:6" ht="11.25">
      <c r="A1368" s="229"/>
      <c r="B1368" s="471" t="s">
        <v>111</v>
      </c>
      <c r="C1368" s="471"/>
      <c r="D1368" s="194" t="s">
        <v>376</v>
      </c>
      <c r="E1368" s="281"/>
      <c r="F1368" s="233">
        <f>Base!G1468</f>
        <v>22.848522466872566</v>
      </c>
    </row>
    <row r="1369" spans="1:6" ht="11.25">
      <c r="A1369" s="229"/>
      <c r="B1369" s="471" t="s">
        <v>121</v>
      </c>
      <c r="C1369" s="471"/>
      <c r="D1369" s="179" t="s">
        <v>406</v>
      </c>
      <c r="E1369" s="274"/>
      <c r="F1369" s="233">
        <f>Base!G1469</f>
        <v>4.565496662349307</v>
      </c>
    </row>
    <row r="1370" spans="1:6" ht="11.25">
      <c r="A1370" s="229" t="s">
        <v>153</v>
      </c>
      <c r="B1370" s="471"/>
      <c r="C1370" s="471"/>
      <c r="D1370" s="179" t="s">
        <v>154</v>
      </c>
      <c r="E1370" s="274"/>
      <c r="F1370" s="233">
        <f>Base!G1470</f>
        <v>3.797567500249078</v>
      </c>
    </row>
    <row r="1371" spans="1:6" ht="11.25">
      <c r="A1371" s="229" t="s">
        <v>407</v>
      </c>
      <c r="B1371" s="471"/>
      <c r="C1371" s="471"/>
      <c r="D1371" s="179" t="s">
        <v>369</v>
      </c>
      <c r="E1371" s="274"/>
      <c r="F1371" s="233">
        <f>Base!G1471</f>
        <v>3.797567500249078</v>
      </c>
    </row>
    <row r="1372" spans="1:6" ht="11.25">
      <c r="A1372" s="229" t="s">
        <v>408</v>
      </c>
      <c r="B1372" s="471"/>
      <c r="C1372" s="471"/>
      <c r="D1372" s="179" t="s">
        <v>409</v>
      </c>
      <c r="E1372" s="274"/>
      <c r="F1372" s="233">
        <f>Base!G1472</f>
        <v>1.4727408588223572</v>
      </c>
    </row>
    <row r="1373" spans="1:6" ht="11.25">
      <c r="A1373" s="229" t="s">
        <v>337</v>
      </c>
      <c r="B1373" s="471"/>
      <c r="C1373" s="471"/>
      <c r="D1373" s="179" t="s">
        <v>410</v>
      </c>
      <c r="E1373" s="274"/>
      <c r="F1373" s="233">
        <f>Base!G1473</f>
        <v>7.342665138985752</v>
      </c>
    </row>
    <row r="1374" spans="1:6" ht="11.25">
      <c r="A1374" s="229" t="s">
        <v>411</v>
      </c>
      <c r="B1374" s="471"/>
      <c r="C1374" s="471"/>
      <c r="D1374" s="179" t="s">
        <v>412</v>
      </c>
      <c r="E1374" s="274"/>
      <c r="F1374" s="233">
        <f>Base!G1474</f>
        <v>2.9349621400816974</v>
      </c>
    </row>
    <row r="1375" spans="1:6" ht="11.25">
      <c r="A1375" s="229"/>
      <c r="B1375" s="471"/>
      <c r="C1375" s="471"/>
      <c r="D1375" s="180" t="s">
        <v>155</v>
      </c>
      <c r="E1375" s="275"/>
      <c r="F1375" s="227">
        <f>SUM(F1367:F1374)</f>
        <v>134.55591660854833</v>
      </c>
    </row>
    <row r="1376" spans="1:6" ht="11.25">
      <c r="A1376" s="473"/>
      <c r="B1376" s="471"/>
      <c r="C1376" s="471"/>
      <c r="D1376" s="471"/>
      <c r="E1376" s="474"/>
      <c r="F1376" s="475"/>
    </row>
    <row r="1377" spans="1:6" ht="11.25">
      <c r="A1377" s="229" t="s">
        <v>323</v>
      </c>
      <c r="B1377" s="471" t="s">
        <v>31</v>
      </c>
      <c r="C1377" s="471"/>
      <c r="D1377" s="471"/>
      <c r="E1377" s="474"/>
      <c r="F1377" s="475"/>
    </row>
    <row r="1378" spans="1:6" ht="11.25">
      <c r="A1378" s="473"/>
      <c r="B1378" s="471"/>
      <c r="C1378" s="471"/>
      <c r="D1378" s="471"/>
      <c r="E1378" s="474"/>
      <c r="F1378" s="475"/>
    </row>
    <row r="1379" spans="1:6" ht="11.25">
      <c r="A1379" s="229"/>
      <c r="B1379" s="471"/>
      <c r="C1379" s="471"/>
      <c r="D1379" s="179" t="s">
        <v>145</v>
      </c>
      <c r="E1379" s="274"/>
      <c r="F1379" s="233">
        <f>F1375*10%</f>
        <v>13.455591660854834</v>
      </c>
    </row>
    <row r="1380" spans="1:6" ht="11.25">
      <c r="A1380" s="229"/>
      <c r="B1380" s="471"/>
      <c r="C1380" s="471"/>
      <c r="D1380" s="179" t="s">
        <v>160</v>
      </c>
      <c r="E1380" s="274"/>
      <c r="F1380" s="233">
        <f>Base!G1480</f>
        <v>5.480699910331772</v>
      </c>
    </row>
    <row r="1381" spans="1:6" ht="12" thickBot="1">
      <c r="A1381" s="234"/>
      <c r="B1381" s="479"/>
      <c r="C1381" s="479"/>
      <c r="D1381" s="187" t="s">
        <v>155</v>
      </c>
      <c r="E1381" s="276"/>
      <c r="F1381" s="228">
        <f>SUM(F1379:F1380)</f>
        <v>18.936291571186608</v>
      </c>
    </row>
    <row r="1382" spans="1:6" ht="12.75" customHeight="1" thickBot="1">
      <c r="A1382" s="476" t="s">
        <v>144</v>
      </c>
      <c r="B1382" s="477"/>
      <c r="C1382" s="477"/>
      <c r="D1382" s="478"/>
      <c r="E1382" s="256"/>
      <c r="F1382" s="188">
        <f>SUM(F1381+F1375)</f>
        <v>153.49220817973494</v>
      </c>
    </row>
    <row r="1383" spans="1:6" ht="12" thickBot="1">
      <c r="A1383" s="229"/>
      <c r="B1383" s="471"/>
      <c r="C1383" s="474"/>
      <c r="D1383" s="198" t="s">
        <v>169</v>
      </c>
      <c r="E1383" s="283"/>
      <c r="F1383" s="244">
        <f>Base!G1485</f>
        <v>113.4010461293215</v>
      </c>
    </row>
    <row r="1384" spans="1:6" ht="11.25">
      <c r="A1384" s="229"/>
      <c r="B1384" s="471" t="s">
        <v>111</v>
      </c>
      <c r="C1384" s="471"/>
      <c r="D1384" s="194" t="s">
        <v>376</v>
      </c>
      <c r="E1384" s="281"/>
      <c r="F1384" s="233">
        <f>Base!G1486</f>
        <v>22.848522466872566</v>
      </c>
    </row>
    <row r="1385" spans="1:6" ht="11.25">
      <c r="A1385" s="229"/>
      <c r="B1385" s="471" t="s">
        <v>121</v>
      </c>
      <c r="C1385" s="471"/>
      <c r="D1385" s="179" t="s">
        <v>406</v>
      </c>
      <c r="E1385" s="274"/>
      <c r="F1385" s="233">
        <f>Base!G1487</f>
        <v>4.565496662349307</v>
      </c>
    </row>
    <row r="1386" spans="1:6" ht="11.25">
      <c r="A1386" s="229" t="s">
        <v>153</v>
      </c>
      <c r="B1386" s="471"/>
      <c r="C1386" s="471"/>
      <c r="D1386" s="179" t="s">
        <v>154</v>
      </c>
      <c r="E1386" s="274"/>
      <c r="F1386" s="233">
        <f>Base!G1488</f>
        <v>3.797567500249078</v>
      </c>
    </row>
    <row r="1387" spans="1:6" ht="11.25">
      <c r="A1387" s="229" t="s">
        <v>407</v>
      </c>
      <c r="B1387" s="471"/>
      <c r="C1387" s="471"/>
      <c r="D1387" s="179" t="s">
        <v>369</v>
      </c>
      <c r="E1387" s="274"/>
      <c r="F1387" s="233">
        <f>Base!G1489</f>
        <v>3.797567500249078</v>
      </c>
    </row>
    <row r="1388" spans="1:6" ht="11.25">
      <c r="A1388" s="229" t="s">
        <v>408</v>
      </c>
      <c r="B1388" s="471"/>
      <c r="C1388" s="471"/>
      <c r="D1388" s="179" t="s">
        <v>409</v>
      </c>
      <c r="E1388" s="274"/>
      <c r="F1388" s="233">
        <f>Base!G1490</f>
        <v>1.4727408588223572</v>
      </c>
    </row>
    <row r="1389" spans="1:6" ht="11.25">
      <c r="A1389" s="229" t="s">
        <v>337</v>
      </c>
      <c r="B1389" s="471"/>
      <c r="C1389" s="471"/>
      <c r="D1389" s="179" t="s">
        <v>410</v>
      </c>
      <c r="E1389" s="274"/>
      <c r="F1389" s="233">
        <f>Base!G1491</f>
        <v>7.342665138985752</v>
      </c>
    </row>
    <row r="1390" spans="1:6" ht="11.25">
      <c r="A1390" s="229" t="s">
        <v>411</v>
      </c>
      <c r="B1390" s="471"/>
      <c r="C1390" s="471"/>
      <c r="D1390" s="179" t="s">
        <v>412</v>
      </c>
      <c r="E1390" s="274"/>
      <c r="F1390" s="233">
        <f>Base!G1492</f>
        <v>2.9349621400816974</v>
      </c>
    </row>
    <row r="1391" spans="1:6" ht="11.25">
      <c r="A1391" s="229"/>
      <c r="B1391" s="471"/>
      <c r="C1391" s="471"/>
      <c r="D1391" s="180" t="s">
        <v>155</v>
      </c>
      <c r="E1391" s="275"/>
      <c r="F1391" s="227">
        <f>SUM(F1383:F1390)</f>
        <v>160.16056839693135</v>
      </c>
    </row>
    <row r="1392" spans="1:6" ht="11.25">
      <c r="A1392" s="473"/>
      <c r="B1392" s="471"/>
      <c r="C1392" s="471"/>
      <c r="D1392" s="471"/>
      <c r="E1392" s="474"/>
      <c r="F1392" s="475"/>
    </row>
    <row r="1393" spans="1:6" ht="11.25">
      <c r="A1393" s="229" t="s">
        <v>323</v>
      </c>
      <c r="B1393" s="471" t="s">
        <v>4</v>
      </c>
      <c r="C1393" s="471"/>
      <c r="D1393" s="471"/>
      <c r="E1393" s="474"/>
      <c r="F1393" s="475"/>
    </row>
    <row r="1394" spans="1:6" ht="11.25">
      <c r="A1394" s="473"/>
      <c r="B1394" s="471"/>
      <c r="C1394" s="471"/>
      <c r="D1394" s="471"/>
      <c r="E1394" s="474"/>
      <c r="F1394" s="475"/>
    </row>
    <row r="1395" spans="1:6" ht="11.25">
      <c r="A1395" s="229"/>
      <c r="B1395" s="471"/>
      <c r="C1395" s="471"/>
      <c r="D1395" s="179" t="s">
        <v>145</v>
      </c>
      <c r="E1395" s="274"/>
      <c r="F1395" s="233">
        <f>F1391*10%</f>
        <v>16.016056839693135</v>
      </c>
    </row>
    <row r="1396" spans="1:6" ht="11.25">
      <c r="A1396" s="229"/>
      <c r="B1396" s="471"/>
      <c r="C1396" s="471"/>
      <c r="D1396" s="179" t="s">
        <v>160</v>
      </c>
      <c r="E1396" s="274"/>
      <c r="F1396" s="233">
        <f>Base!G1498</f>
        <v>5.480699910331772</v>
      </c>
    </row>
    <row r="1397" spans="1:6" ht="12" thickBot="1">
      <c r="A1397" s="234"/>
      <c r="B1397" s="479"/>
      <c r="C1397" s="479"/>
      <c r="D1397" s="187" t="s">
        <v>155</v>
      </c>
      <c r="E1397" s="276"/>
      <c r="F1397" s="228">
        <f>SUM(F1395:F1396)</f>
        <v>21.496756750024907</v>
      </c>
    </row>
    <row r="1398" spans="1:6" ht="12.75" customHeight="1" thickBot="1">
      <c r="A1398" s="476" t="s">
        <v>144</v>
      </c>
      <c r="B1398" s="477"/>
      <c r="C1398" s="477"/>
      <c r="D1398" s="478"/>
      <c r="E1398" s="256"/>
      <c r="F1398" s="188">
        <f>SUM(F1397+F1391)</f>
        <v>181.65732514695625</v>
      </c>
    </row>
    <row r="1399" spans="1:6" ht="12" thickBot="1">
      <c r="A1399" s="229"/>
      <c r="B1399" s="471"/>
      <c r="C1399" s="474"/>
      <c r="D1399" s="198" t="s">
        <v>170</v>
      </c>
      <c r="E1399" s="283"/>
      <c r="F1399" s="244">
        <f>Base!G1503</f>
        <v>149.98813689349407</v>
      </c>
    </row>
    <row r="1400" spans="1:6" ht="11.25">
      <c r="A1400" s="229"/>
      <c r="B1400" s="471" t="s">
        <v>111</v>
      </c>
      <c r="C1400" s="471"/>
      <c r="D1400" s="194" t="s">
        <v>376</v>
      </c>
      <c r="E1400" s="281"/>
      <c r="F1400" s="233">
        <f>Base!G1504</f>
        <v>22.848522466872566</v>
      </c>
    </row>
    <row r="1401" spans="1:6" ht="11.25">
      <c r="A1401" s="229"/>
      <c r="B1401" s="471" t="s">
        <v>121</v>
      </c>
      <c r="C1401" s="471"/>
      <c r="D1401" s="179" t="s">
        <v>406</v>
      </c>
      <c r="E1401" s="274"/>
      <c r="F1401" s="233">
        <f>Base!G1505</f>
        <v>4.565496662349307</v>
      </c>
    </row>
    <row r="1402" spans="1:6" ht="11.25">
      <c r="A1402" s="229" t="s">
        <v>153</v>
      </c>
      <c r="B1402" s="471"/>
      <c r="C1402" s="471"/>
      <c r="D1402" s="179" t="s">
        <v>154</v>
      </c>
      <c r="E1402" s="274"/>
      <c r="F1402" s="233">
        <f>Base!G1506</f>
        <v>3.797567500249078</v>
      </c>
    </row>
    <row r="1403" spans="1:6" ht="11.25">
      <c r="A1403" s="229" t="s">
        <v>407</v>
      </c>
      <c r="B1403" s="471"/>
      <c r="C1403" s="471"/>
      <c r="D1403" s="179" t="s">
        <v>369</v>
      </c>
      <c r="E1403" s="274"/>
      <c r="F1403" s="233">
        <f>Base!G1507</f>
        <v>3.797567500249078</v>
      </c>
    </row>
    <row r="1404" spans="1:6" ht="11.25">
      <c r="A1404" s="229" t="s">
        <v>408</v>
      </c>
      <c r="B1404" s="471"/>
      <c r="C1404" s="471"/>
      <c r="D1404" s="179" t="s">
        <v>409</v>
      </c>
      <c r="E1404" s="274"/>
      <c r="F1404" s="233">
        <f>Base!G1508</f>
        <v>1.4727408588223572</v>
      </c>
    </row>
    <row r="1405" spans="1:6" ht="11.25">
      <c r="A1405" s="229" t="s">
        <v>337</v>
      </c>
      <c r="B1405" s="471"/>
      <c r="C1405" s="471"/>
      <c r="D1405" s="179" t="s">
        <v>410</v>
      </c>
      <c r="E1405" s="274"/>
      <c r="F1405" s="233">
        <f>Base!G1509</f>
        <v>7.342665138985752</v>
      </c>
    </row>
    <row r="1406" spans="1:6" ht="11.25">
      <c r="A1406" s="229" t="s">
        <v>411</v>
      </c>
      <c r="B1406" s="471"/>
      <c r="C1406" s="471"/>
      <c r="D1406" s="179" t="s">
        <v>412</v>
      </c>
      <c r="E1406" s="274"/>
      <c r="F1406" s="233">
        <f>Base!G1510</f>
        <v>2.9349621400816974</v>
      </c>
    </row>
    <row r="1407" spans="1:6" ht="11.25">
      <c r="A1407" s="229"/>
      <c r="B1407" s="471"/>
      <c r="C1407" s="471"/>
      <c r="D1407" s="180" t="s">
        <v>155</v>
      </c>
      <c r="E1407" s="275"/>
      <c r="F1407" s="227">
        <f>SUM(F1399:F1406)</f>
        <v>196.7476591611039</v>
      </c>
    </row>
    <row r="1408" spans="1:6" ht="11.25">
      <c r="A1408" s="473"/>
      <c r="B1408" s="471"/>
      <c r="C1408" s="471"/>
      <c r="D1408" s="471"/>
      <c r="E1408" s="474"/>
      <c r="F1408" s="475"/>
    </row>
    <row r="1409" spans="1:6" ht="11.25">
      <c r="A1409" s="229" t="s">
        <v>323</v>
      </c>
      <c r="B1409" s="471" t="s">
        <v>5</v>
      </c>
      <c r="C1409" s="471"/>
      <c r="D1409" s="471"/>
      <c r="E1409" s="474"/>
      <c r="F1409" s="475"/>
    </row>
    <row r="1410" spans="1:6" ht="11.25">
      <c r="A1410" s="473"/>
      <c r="B1410" s="471"/>
      <c r="C1410" s="471"/>
      <c r="D1410" s="471"/>
      <c r="E1410" s="474"/>
      <c r="F1410" s="475"/>
    </row>
    <row r="1411" spans="1:6" ht="11.25">
      <c r="A1411" s="229"/>
      <c r="B1411" s="471"/>
      <c r="C1411" s="471"/>
      <c r="D1411" s="179" t="s">
        <v>145</v>
      </c>
      <c r="E1411" s="274"/>
      <c r="F1411" s="233">
        <f>F1407*10%</f>
        <v>19.674765916110392</v>
      </c>
    </row>
    <row r="1412" spans="1:6" ht="11.25">
      <c r="A1412" s="229"/>
      <c r="B1412" s="471"/>
      <c r="C1412" s="471"/>
      <c r="D1412" s="179" t="s">
        <v>160</v>
      </c>
      <c r="E1412" s="274"/>
      <c r="F1412" s="233">
        <f>Base!G1516</f>
        <v>5.480699910331772</v>
      </c>
    </row>
    <row r="1413" spans="1:6" ht="12" thickBot="1">
      <c r="A1413" s="234"/>
      <c r="B1413" s="479"/>
      <c r="C1413" s="479"/>
      <c r="D1413" s="187" t="s">
        <v>155</v>
      </c>
      <c r="E1413" s="276"/>
      <c r="F1413" s="228">
        <f>SUM(F1411:F1412)</f>
        <v>25.155465826442164</v>
      </c>
    </row>
    <row r="1414" spans="1:6" ht="12.75" customHeight="1" thickBot="1">
      <c r="A1414" s="476" t="s">
        <v>144</v>
      </c>
      <c r="B1414" s="477"/>
      <c r="C1414" s="477"/>
      <c r="D1414" s="478"/>
      <c r="E1414" s="256"/>
      <c r="F1414" s="188">
        <f>SUM(F1413+F1407)</f>
        <v>221.90312498754608</v>
      </c>
    </row>
    <row r="1415" spans="1:6" ht="12" thickBot="1">
      <c r="A1415" s="229"/>
      <c r="B1415" s="471"/>
      <c r="C1415" s="474"/>
      <c r="D1415" s="198" t="s">
        <v>171</v>
      </c>
      <c r="E1415" s="283"/>
      <c r="F1415" s="244">
        <f>Base!G1521</f>
        <v>186.5647080801036</v>
      </c>
    </row>
    <row r="1416" spans="1:6" ht="11.25">
      <c r="A1416" s="229"/>
      <c r="B1416" s="471" t="s">
        <v>111</v>
      </c>
      <c r="C1416" s="471"/>
      <c r="D1416" s="194" t="s">
        <v>376</v>
      </c>
      <c r="E1416" s="281"/>
      <c r="F1416" s="233">
        <f>Base!G1522</f>
        <v>22.848522466872566</v>
      </c>
    </row>
    <row r="1417" spans="1:6" ht="11.25">
      <c r="A1417" s="229"/>
      <c r="B1417" s="471" t="s">
        <v>121</v>
      </c>
      <c r="C1417" s="471"/>
      <c r="D1417" s="179" t="s">
        <v>406</v>
      </c>
      <c r="E1417" s="274"/>
      <c r="F1417" s="233">
        <f>Base!G1523</f>
        <v>4.565496662349307</v>
      </c>
    </row>
    <row r="1418" spans="1:6" ht="11.25">
      <c r="A1418" s="229" t="s">
        <v>153</v>
      </c>
      <c r="B1418" s="471"/>
      <c r="C1418" s="471"/>
      <c r="D1418" s="179" t="s">
        <v>154</v>
      </c>
      <c r="E1418" s="274"/>
      <c r="F1418" s="233">
        <f>Base!G1524</f>
        <v>3.797567500249078</v>
      </c>
    </row>
    <row r="1419" spans="1:6" ht="11.25">
      <c r="A1419" s="229" t="s">
        <v>407</v>
      </c>
      <c r="B1419" s="471"/>
      <c r="C1419" s="471"/>
      <c r="D1419" s="179" t="s">
        <v>369</v>
      </c>
      <c r="E1419" s="274"/>
      <c r="F1419" s="233">
        <f>Base!G1525</f>
        <v>3.797567500249078</v>
      </c>
    </row>
    <row r="1420" spans="1:6" ht="11.25">
      <c r="A1420" s="229" t="s">
        <v>408</v>
      </c>
      <c r="B1420" s="471"/>
      <c r="C1420" s="471"/>
      <c r="D1420" s="179" t="s">
        <v>409</v>
      </c>
      <c r="E1420" s="274"/>
      <c r="F1420" s="233">
        <f>Base!G1526</f>
        <v>1.4727408588223572</v>
      </c>
    </row>
    <row r="1421" spans="1:6" ht="11.25">
      <c r="A1421" s="229" t="s">
        <v>337</v>
      </c>
      <c r="B1421" s="471"/>
      <c r="C1421" s="471"/>
      <c r="D1421" s="179" t="s">
        <v>410</v>
      </c>
      <c r="E1421" s="274"/>
      <c r="F1421" s="233">
        <f>Base!G1527</f>
        <v>7.342665138985752</v>
      </c>
    </row>
    <row r="1422" spans="1:6" ht="11.25">
      <c r="A1422" s="229" t="s">
        <v>411</v>
      </c>
      <c r="B1422" s="471"/>
      <c r="C1422" s="471"/>
      <c r="D1422" s="179" t="s">
        <v>412</v>
      </c>
      <c r="E1422" s="274"/>
      <c r="F1422" s="233">
        <f>Base!G1528</f>
        <v>2.9349621400816974</v>
      </c>
    </row>
    <row r="1423" spans="1:6" ht="11.25">
      <c r="A1423" s="229"/>
      <c r="B1423" s="471"/>
      <c r="C1423" s="471"/>
      <c r="D1423" s="180" t="s">
        <v>155</v>
      </c>
      <c r="E1423" s="275"/>
      <c r="F1423" s="227">
        <f>SUM(F1415:F1422)</f>
        <v>233.32423034771344</v>
      </c>
    </row>
    <row r="1424" spans="1:6" ht="11.25">
      <c r="A1424" s="473"/>
      <c r="B1424" s="471"/>
      <c r="C1424" s="471"/>
      <c r="D1424" s="471"/>
      <c r="E1424" s="474"/>
      <c r="F1424" s="475"/>
    </row>
    <row r="1425" spans="1:6" ht="11.25">
      <c r="A1425" s="229" t="s">
        <v>323</v>
      </c>
      <c r="B1425" s="471" t="s">
        <v>6</v>
      </c>
      <c r="C1425" s="471"/>
      <c r="D1425" s="471"/>
      <c r="E1425" s="474"/>
      <c r="F1425" s="475"/>
    </row>
    <row r="1426" spans="1:6" ht="11.25">
      <c r="A1426" s="473"/>
      <c r="B1426" s="471"/>
      <c r="C1426" s="471"/>
      <c r="D1426" s="471"/>
      <c r="E1426" s="474"/>
      <c r="F1426" s="475"/>
    </row>
    <row r="1427" spans="1:6" ht="11.25">
      <c r="A1427" s="229"/>
      <c r="B1427" s="471"/>
      <c r="C1427" s="471"/>
      <c r="D1427" s="179" t="s">
        <v>145</v>
      </c>
      <c r="E1427" s="274"/>
      <c r="F1427" s="233">
        <f>F1423*10%</f>
        <v>23.332423034771345</v>
      </c>
    </row>
    <row r="1428" spans="1:6" ht="11.25">
      <c r="A1428" s="229"/>
      <c r="B1428" s="471"/>
      <c r="C1428" s="471"/>
      <c r="D1428" s="179" t="s">
        <v>160</v>
      </c>
      <c r="E1428" s="274"/>
      <c r="F1428" s="233">
        <f>Base!G1534</f>
        <v>5.480699910331772</v>
      </c>
    </row>
    <row r="1429" spans="1:6" ht="12" thickBot="1">
      <c r="A1429" s="234"/>
      <c r="B1429" s="479"/>
      <c r="C1429" s="479"/>
      <c r="D1429" s="187" t="s">
        <v>155</v>
      </c>
      <c r="E1429" s="276"/>
      <c r="F1429" s="228">
        <f>SUM(F1427:F1428)</f>
        <v>28.813122945103117</v>
      </c>
    </row>
    <row r="1430" spans="1:6" ht="12.75" customHeight="1" thickBot="1">
      <c r="A1430" s="476" t="s">
        <v>144</v>
      </c>
      <c r="B1430" s="477"/>
      <c r="C1430" s="477"/>
      <c r="D1430" s="478"/>
      <c r="E1430" s="256"/>
      <c r="F1430" s="188">
        <f>SUM(F1429+F1423)</f>
        <v>262.13735329281656</v>
      </c>
    </row>
    <row r="1431" spans="1:6" ht="12" thickBot="1">
      <c r="A1431" s="229"/>
      <c r="B1431" s="471"/>
      <c r="C1431" s="474"/>
      <c r="D1431" s="198" t="s">
        <v>172</v>
      </c>
      <c r="E1431" s="283"/>
      <c r="F1431" s="244">
        <f>Base!G1539</f>
        <v>223.15179884427616</v>
      </c>
    </row>
    <row r="1432" spans="1:6" ht="11.25">
      <c r="A1432" s="229"/>
      <c r="B1432" s="471" t="s">
        <v>111</v>
      </c>
      <c r="C1432" s="471"/>
      <c r="D1432" s="194" t="s">
        <v>376</v>
      </c>
      <c r="E1432" s="281"/>
      <c r="F1432" s="233">
        <f>Base!G1540</f>
        <v>22.848522466872566</v>
      </c>
    </row>
    <row r="1433" spans="1:6" ht="11.25">
      <c r="A1433" s="229"/>
      <c r="B1433" s="471" t="s">
        <v>121</v>
      </c>
      <c r="C1433" s="471"/>
      <c r="D1433" s="179" t="s">
        <v>406</v>
      </c>
      <c r="E1433" s="274"/>
      <c r="F1433" s="233">
        <f>Base!G1541</f>
        <v>4.565496662349307</v>
      </c>
    </row>
    <row r="1434" spans="1:6" ht="11.25">
      <c r="A1434" s="229" t="s">
        <v>153</v>
      </c>
      <c r="B1434" s="471"/>
      <c r="C1434" s="471"/>
      <c r="D1434" s="179" t="s">
        <v>154</v>
      </c>
      <c r="E1434" s="274"/>
      <c r="F1434" s="233">
        <f>Base!G1542</f>
        <v>3.797567500249078</v>
      </c>
    </row>
    <row r="1435" spans="1:6" ht="11.25">
      <c r="A1435" s="229" t="s">
        <v>407</v>
      </c>
      <c r="B1435" s="471"/>
      <c r="C1435" s="471"/>
      <c r="D1435" s="179" t="s">
        <v>369</v>
      </c>
      <c r="E1435" s="274"/>
      <c r="F1435" s="233">
        <f>Base!G1543</f>
        <v>3.797567500249078</v>
      </c>
    </row>
    <row r="1436" spans="1:6" ht="11.25">
      <c r="A1436" s="229" t="s">
        <v>408</v>
      </c>
      <c r="B1436" s="471"/>
      <c r="C1436" s="471"/>
      <c r="D1436" s="179" t="s">
        <v>409</v>
      </c>
      <c r="E1436" s="274"/>
      <c r="F1436" s="233">
        <f>Base!G1544</f>
        <v>1.4727408588223572</v>
      </c>
    </row>
    <row r="1437" spans="1:6" ht="11.25">
      <c r="A1437" s="229" t="s">
        <v>337</v>
      </c>
      <c r="B1437" s="471"/>
      <c r="C1437" s="471"/>
      <c r="D1437" s="179" t="s">
        <v>410</v>
      </c>
      <c r="E1437" s="274"/>
      <c r="F1437" s="233">
        <f>Base!G1545</f>
        <v>7.342665138985752</v>
      </c>
    </row>
    <row r="1438" spans="1:6" ht="11.25">
      <c r="A1438" s="229" t="s">
        <v>411</v>
      </c>
      <c r="B1438" s="471"/>
      <c r="C1438" s="471"/>
      <c r="D1438" s="179" t="s">
        <v>412</v>
      </c>
      <c r="E1438" s="274"/>
      <c r="F1438" s="233">
        <f>Base!G1546</f>
        <v>2.9349621400816974</v>
      </c>
    </row>
    <row r="1439" spans="1:6" ht="11.25">
      <c r="A1439" s="229"/>
      <c r="B1439" s="471"/>
      <c r="C1439" s="471"/>
      <c r="D1439" s="180" t="s">
        <v>155</v>
      </c>
      <c r="E1439" s="275"/>
      <c r="F1439" s="227">
        <f>SUM(F1431:F1438)</f>
        <v>269.911321111886</v>
      </c>
    </row>
    <row r="1440" spans="1:6" ht="11.25">
      <c r="A1440" s="473"/>
      <c r="B1440" s="471"/>
      <c r="C1440" s="471"/>
      <c r="D1440" s="471"/>
      <c r="E1440" s="474"/>
      <c r="F1440" s="475"/>
    </row>
    <row r="1441" spans="1:6" ht="11.25">
      <c r="A1441" s="229" t="s">
        <v>323</v>
      </c>
      <c r="B1441" s="471" t="s">
        <v>7</v>
      </c>
      <c r="C1441" s="471"/>
      <c r="D1441" s="471"/>
      <c r="E1441" s="474"/>
      <c r="F1441" s="475"/>
    </row>
    <row r="1442" spans="1:6" ht="11.25">
      <c r="A1442" s="473"/>
      <c r="B1442" s="471"/>
      <c r="C1442" s="471"/>
      <c r="D1442" s="471"/>
      <c r="E1442" s="474"/>
      <c r="F1442" s="475"/>
    </row>
    <row r="1443" spans="1:6" ht="11.25">
      <c r="A1443" s="229"/>
      <c r="B1443" s="471"/>
      <c r="C1443" s="471"/>
      <c r="D1443" s="179" t="s">
        <v>145</v>
      </c>
      <c r="E1443" s="274"/>
      <c r="F1443" s="233">
        <f>F1439*10%</f>
        <v>26.991132111188605</v>
      </c>
    </row>
    <row r="1444" spans="1:6" ht="11.25">
      <c r="A1444" s="229"/>
      <c r="B1444" s="471"/>
      <c r="C1444" s="471"/>
      <c r="D1444" s="179" t="s">
        <v>160</v>
      </c>
      <c r="E1444" s="274"/>
      <c r="F1444" s="233">
        <f>Base!G1552</f>
        <v>5.480699910331772</v>
      </c>
    </row>
    <row r="1445" spans="1:6" ht="12" thickBot="1">
      <c r="A1445" s="234"/>
      <c r="B1445" s="563"/>
      <c r="C1445" s="564"/>
      <c r="D1445" s="187" t="s">
        <v>155</v>
      </c>
      <c r="E1445" s="276"/>
      <c r="F1445" s="228">
        <f>SUM(F1443:F1444)</f>
        <v>32.47183202152038</v>
      </c>
    </row>
    <row r="1446" spans="1:6" ht="12.75" customHeight="1" thickBot="1">
      <c r="A1446" s="476" t="s">
        <v>144</v>
      </c>
      <c r="B1446" s="477"/>
      <c r="C1446" s="477"/>
      <c r="D1446" s="478"/>
      <c r="E1446" s="256"/>
      <c r="F1446" s="188">
        <f>SUM(F1445+F1439)</f>
        <v>302.3831531334064</v>
      </c>
    </row>
    <row r="1447" spans="1:6" ht="12" thickBot="1">
      <c r="A1447" s="229"/>
      <c r="B1447" s="471"/>
      <c r="C1447" s="474"/>
      <c r="D1447" s="198" t="s">
        <v>173</v>
      </c>
      <c r="E1447" s="283"/>
      <c r="F1447" s="244">
        <f>Base!G1557</f>
        <v>259.7283700308857</v>
      </c>
    </row>
    <row r="1448" spans="1:6" ht="11.25">
      <c r="A1448" s="229"/>
      <c r="B1448" s="471" t="s">
        <v>111</v>
      </c>
      <c r="C1448" s="471"/>
      <c r="D1448" s="194" t="s">
        <v>376</v>
      </c>
      <c r="E1448" s="281"/>
      <c r="F1448" s="233">
        <f>Base!G1558</f>
        <v>22.848522466872566</v>
      </c>
    </row>
    <row r="1449" spans="1:6" ht="11.25">
      <c r="A1449" s="229"/>
      <c r="B1449" s="471" t="s">
        <v>121</v>
      </c>
      <c r="C1449" s="471"/>
      <c r="D1449" s="179" t="s">
        <v>406</v>
      </c>
      <c r="E1449" s="274"/>
      <c r="F1449" s="233">
        <f>Base!G1559</f>
        <v>4.565496662349307</v>
      </c>
    </row>
    <row r="1450" spans="1:6" ht="11.25">
      <c r="A1450" s="229" t="s">
        <v>153</v>
      </c>
      <c r="B1450" s="471"/>
      <c r="C1450" s="471"/>
      <c r="D1450" s="179" t="s">
        <v>154</v>
      </c>
      <c r="E1450" s="274"/>
      <c r="F1450" s="233">
        <f>Base!G1560</f>
        <v>3.797567500249078</v>
      </c>
    </row>
    <row r="1451" spans="1:6" ht="11.25">
      <c r="A1451" s="229" t="s">
        <v>407</v>
      </c>
      <c r="B1451" s="471"/>
      <c r="C1451" s="471"/>
      <c r="D1451" s="179" t="s">
        <v>369</v>
      </c>
      <c r="E1451" s="274"/>
      <c r="F1451" s="233">
        <f>Base!G1561</f>
        <v>3.797567500249078</v>
      </c>
    </row>
    <row r="1452" spans="1:6" ht="11.25">
      <c r="A1452" s="229" t="s">
        <v>408</v>
      </c>
      <c r="B1452" s="471"/>
      <c r="C1452" s="471"/>
      <c r="D1452" s="179" t="s">
        <v>409</v>
      </c>
      <c r="E1452" s="274"/>
      <c r="F1452" s="233">
        <f>Base!G1562</f>
        <v>1.4727408588223572</v>
      </c>
    </row>
    <row r="1453" spans="1:6" ht="11.25">
      <c r="A1453" s="229" t="s">
        <v>337</v>
      </c>
      <c r="B1453" s="471"/>
      <c r="C1453" s="471"/>
      <c r="D1453" s="179" t="s">
        <v>410</v>
      </c>
      <c r="E1453" s="274"/>
      <c r="F1453" s="233">
        <f>Base!G1563</f>
        <v>7.342665138985752</v>
      </c>
    </row>
    <row r="1454" spans="1:6" ht="11.25">
      <c r="A1454" s="229" t="s">
        <v>411</v>
      </c>
      <c r="B1454" s="471"/>
      <c r="C1454" s="471"/>
      <c r="D1454" s="179" t="s">
        <v>412</v>
      </c>
      <c r="E1454" s="274"/>
      <c r="F1454" s="233">
        <f>Base!G1564</f>
        <v>2.9349621400816974</v>
      </c>
    </row>
    <row r="1455" spans="1:6" ht="11.25">
      <c r="A1455" s="229"/>
      <c r="B1455" s="471"/>
      <c r="C1455" s="471"/>
      <c r="D1455" s="180" t="s">
        <v>155</v>
      </c>
      <c r="E1455" s="275"/>
      <c r="F1455" s="227">
        <f>SUM(F1447:F1454)</f>
        <v>306.4878922984956</v>
      </c>
    </row>
    <row r="1456" spans="1:6" ht="11.25">
      <c r="A1456" s="473"/>
      <c r="B1456" s="471"/>
      <c r="C1456" s="471"/>
      <c r="D1456" s="471"/>
      <c r="E1456" s="474"/>
      <c r="F1456" s="475"/>
    </row>
    <row r="1457" spans="1:6" ht="11.25">
      <c r="A1457" s="229" t="s">
        <v>323</v>
      </c>
      <c r="B1457" s="471" t="s">
        <v>32</v>
      </c>
      <c r="C1457" s="471"/>
      <c r="D1457" s="471"/>
      <c r="E1457" s="474"/>
      <c r="F1457" s="475"/>
    </row>
    <row r="1458" spans="1:6" ht="11.25">
      <c r="A1458" s="473"/>
      <c r="B1458" s="471"/>
      <c r="C1458" s="471"/>
      <c r="D1458" s="471"/>
      <c r="E1458" s="474"/>
      <c r="F1458" s="475"/>
    </row>
    <row r="1459" spans="1:6" ht="11.25">
      <c r="A1459" s="229"/>
      <c r="B1459" s="471"/>
      <c r="C1459" s="471"/>
      <c r="D1459" s="179" t="s">
        <v>145</v>
      </c>
      <c r="E1459" s="274"/>
      <c r="F1459" s="233">
        <f>F1455*10%</f>
        <v>30.64878922984956</v>
      </c>
    </row>
    <row r="1460" spans="1:6" ht="11.25">
      <c r="A1460" s="229"/>
      <c r="B1460" s="471"/>
      <c r="C1460" s="471"/>
      <c r="D1460" s="179" t="s">
        <v>160</v>
      </c>
      <c r="E1460" s="274"/>
      <c r="F1460" s="233">
        <f>Base!G1570</f>
        <v>5.480699910331772</v>
      </c>
    </row>
    <row r="1461" spans="1:6" ht="11.25">
      <c r="A1461" s="229"/>
      <c r="B1461" s="471"/>
      <c r="C1461" s="471"/>
      <c r="D1461" s="180" t="s">
        <v>155</v>
      </c>
      <c r="E1461" s="275"/>
      <c r="F1461" s="227">
        <f>SUM(F1459:F1460)</f>
        <v>36.129489140181335</v>
      </c>
    </row>
    <row r="1462" spans="1:6" ht="12" thickBot="1">
      <c r="A1462" s="558"/>
      <c r="B1462" s="479"/>
      <c r="C1462" s="479"/>
      <c r="D1462" s="479"/>
      <c r="E1462" s="559"/>
      <c r="F1462" s="560"/>
    </row>
    <row r="1463" spans="1:6" ht="13.5" customHeight="1" thickBot="1">
      <c r="A1463" s="476" t="s">
        <v>144</v>
      </c>
      <c r="B1463" s="477"/>
      <c r="C1463" s="477"/>
      <c r="D1463" s="478"/>
      <c r="E1463" s="256"/>
      <c r="F1463" s="201">
        <f>SUM(F1461+F1455)</f>
        <v>342.61738143867694</v>
      </c>
    </row>
    <row r="1464" spans="1:6" ht="12" thickBot="1">
      <c r="A1464" s="238"/>
      <c r="B1464" s="555"/>
      <c r="C1464" s="556"/>
      <c r="D1464" s="198" t="s">
        <v>417</v>
      </c>
      <c r="E1464" s="283"/>
      <c r="F1464" s="243">
        <f>Base!G1575</f>
        <v>314.6090061771445</v>
      </c>
    </row>
    <row r="1465" spans="1:6" ht="11.25">
      <c r="A1465" s="229"/>
      <c r="B1465" s="471" t="s">
        <v>111</v>
      </c>
      <c r="C1465" s="471"/>
      <c r="D1465" s="194" t="s">
        <v>376</v>
      </c>
      <c r="E1465" s="281"/>
      <c r="F1465" s="233">
        <f>Base!G1576</f>
        <v>22.848522466872566</v>
      </c>
    </row>
    <row r="1466" spans="1:6" ht="11.25">
      <c r="A1466" s="229"/>
      <c r="B1466" s="471" t="s">
        <v>121</v>
      </c>
      <c r="C1466" s="471"/>
      <c r="D1466" s="179" t="s">
        <v>406</v>
      </c>
      <c r="E1466" s="274"/>
      <c r="F1466" s="233">
        <f>Base!G1577</f>
        <v>4.565496662349307</v>
      </c>
    </row>
    <row r="1467" spans="1:6" ht="11.25">
      <c r="A1467" s="229" t="s">
        <v>153</v>
      </c>
      <c r="B1467" s="471"/>
      <c r="C1467" s="471"/>
      <c r="D1467" s="179" t="s">
        <v>154</v>
      </c>
      <c r="E1467" s="274"/>
      <c r="F1467" s="233">
        <f>Base!G1578</f>
        <v>3.797567500249078</v>
      </c>
    </row>
    <row r="1468" spans="1:6" ht="11.25">
      <c r="A1468" s="229" t="s">
        <v>407</v>
      </c>
      <c r="B1468" s="471"/>
      <c r="C1468" s="471"/>
      <c r="D1468" s="179" t="s">
        <v>369</v>
      </c>
      <c r="E1468" s="274"/>
      <c r="F1468" s="233">
        <f>Base!G1579</f>
        <v>3.797567500249078</v>
      </c>
    </row>
    <row r="1469" spans="1:6" ht="11.25">
      <c r="A1469" s="229" t="s">
        <v>408</v>
      </c>
      <c r="B1469" s="471"/>
      <c r="C1469" s="471"/>
      <c r="D1469" s="179" t="s">
        <v>409</v>
      </c>
      <c r="E1469" s="274"/>
      <c r="F1469" s="233">
        <f>Base!G1580</f>
        <v>1.4727408588223572</v>
      </c>
    </row>
    <row r="1470" spans="1:6" ht="11.25">
      <c r="A1470" s="229" t="s">
        <v>337</v>
      </c>
      <c r="B1470" s="471"/>
      <c r="C1470" s="471"/>
      <c r="D1470" s="179" t="s">
        <v>410</v>
      </c>
      <c r="E1470" s="274"/>
      <c r="F1470" s="233">
        <f>Base!G1581</f>
        <v>7.342665138985752</v>
      </c>
    </row>
    <row r="1471" spans="1:6" ht="11.25">
      <c r="A1471" s="229" t="s">
        <v>411</v>
      </c>
      <c r="B1471" s="471"/>
      <c r="C1471" s="471"/>
      <c r="D1471" s="179" t="s">
        <v>412</v>
      </c>
      <c r="E1471" s="274"/>
      <c r="F1471" s="233">
        <f>Base!G1582</f>
        <v>2.9349621400816974</v>
      </c>
    </row>
    <row r="1472" spans="1:6" ht="11.25">
      <c r="A1472" s="229"/>
      <c r="B1472" s="471"/>
      <c r="C1472" s="471"/>
      <c r="D1472" s="180" t="s">
        <v>155</v>
      </c>
      <c r="E1472" s="275"/>
      <c r="F1472" s="227">
        <f>SUM(F1464:F1471)</f>
        <v>361.3685284447544</v>
      </c>
    </row>
    <row r="1473" spans="1:6" ht="11.25">
      <c r="A1473" s="473"/>
      <c r="B1473" s="471"/>
      <c r="C1473" s="471"/>
      <c r="D1473" s="471"/>
      <c r="E1473" s="474"/>
      <c r="F1473" s="475"/>
    </row>
    <row r="1474" spans="1:6" ht="11.25">
      <c r="A1474" s="229" t="s">
        <v>323</v>
      </c>
      <c r="B1474" s="471" t="s">
        <v>14</v>
      </c>
      <c r="C1474" s="471"/>
      <c r="D1474" s="471"/>
      <c r="E1474" s="474"/>
      <c r="F1474" s="475"/>
    </row>
    <row r="1475" spans="1:6" ht="11.25">
      <c r="A1475" s="473"/>
      <c r="B1475" s="471"/>
      <c r="C1475" s="471"/>
      <c r="D1475" s="471"/>
      <c r="E1475" s="474"/>
      <c r="F1475" s="475"/>
    </row>
    <row r="1476" spans="1:6" ht="11.25">
      <c r="A1476" s="229"/>
      <c r="B1476" s="471"/>
      <c r="C1476" s="471"/>
      <c r="D1476" s="179" t="s">
        <v>145</v>
      </c>
      <c r="E1476" s="274"/>
      <c r="F1476" s="233">
        <f>F1472*10%</f>
        <v>36.13685284447544</v>
      </c>
    </row>
    <row r="1477" spans="1:6" ht="11.25">
      <c r="A1477" s="229"/>
      <c r="B1477" s="471"/>
      <c r="C1477" s="471"/>
      <c r="D1477" s="179" t="s">
        <v>160</v>
      </c>
      <c r="E1477" s="274"/>
      <c r="F1477" s="233">
        <f>Base!G1588</f>
        <v>5.480699910331772</v>
      </c>
    </row>
    <row r="1478" spans="1:6" ht="12" thickBot="1">
      <c r="A1478" s="234"/>
      <c r="B1478" s="479"/>
      <c r="C1478" s="479"/>
      <c r="D1478" s="187" t="s">
        <v>155</v>
      </c>
      <c r="E1478" s="276"/>
      <c r="F1478" s="227">
        <f>SUM(F1476:F1477)</f>
        <v>41.617552754807214</v>
      </c>
    </row>
    <row r="1479" spans="1:6" ht="13.5" customHeight="1" thickBot="1">
      <c r="A1479" s="476" t="s">
        <v>144</v>
      </c>
      <c r="B1479" s="477"/>
      <c r="C1479" s="477"/>
      <c r="D1479" s="478"/>
      <c r="E1479" s="256"/>
      <c r="F1479" s="150">
        <f>SUM(F1478+F1472)</f>
        <v>402.9860811995616</v>
      </c>
    </row>
    <row r="1480" spans="1:6" ht="12" thickBot="1">
      <c r="A1480" s="229"/>
      <c r="B1480" s="471"/>
      <c r="C1480" s="474"/>
      <c r="D1480" s="198" t="s">
        <v>418</v>
      </c>
      <c r="E1480" s="283"/>
      <c r="F1480" s="244">
        <f>Base!G1593</f>
        <v>387.77266812792664</v>
      </c>
    </row>
    <row r="1481" spans="1:6" ht="11.25">
      <c r="A1481" s="229"/>
      <c r="B1481" s="471" t="s">
        <v>111</v>
      </c>
      <c r="C1481" s="471"/>
      <c r="D1481" s="194" t="s">
        <v>376</v>
      </c>
      <c r="E1481" s="281"/>
      <c r="F1481" s="233">
        <f>Base!G1594</f>
        <v>22.848522466872566</v>
      </c>
    </row>
    <row r="1482" spans="1:6" ht="11.25">
      <c r="A1482" s="229"/>
      <c r="B1482" s="471" t="s">
        <v>121</v>
      </c>
      <c r="C1482" s="471"/>
      <c r="D1482" s="179" t="s">
        <v>406</v>
      </c>
      <c r="E1482" s="274"/>
      <c r="F1482" s="233">
        <f>Base!G1595</f>
        <v>4.565496662349307</v>
      </c>
    </row>
    <row r="1483" spans="1:6" ht="11.25">
      <c r="A1483" s="229" t="s">
        <v>153</v>
      </c>
      <c r="B1483" s="471"/>
      <c r="C1483" s="471"/>
      <c r="D1483" s="179" t="s">
        <v>154</v>
      </c>
      <c r="E1483" s="274"/>
      <c r="F1483" s="233">
        <f>Base!G1596</f>
        <v>3.797567500249078</v>
      </c>
    </row>
    <row r="1484" spans="1:6" ht="11.25">
      <c r="A1484" s="229" t="s">
        <v>407</v>
      </c>
      <c r="B1484" s="471"/>
      <c r="C1484" s="471"/>
      <c r="D1484" s="179" t="s">
        <v>369</v>
      </c>
      <c r="E1484" s="274"/>
      <c r="F1484" s="233">
        <f>Base!G1597</f>
        <v>3.797567500249078</v>
      </c>
    </row>
    <row r="1485" spans="1:6" ht="11.25">
      <c r="A1485" s="229" t="s">
        <v>408</v>
      </c>
      <c r="B1485" s="471"/>
      <c r="C1485" s="471"/>
      <c r="D1485" s="179" t="s">
        <v>409</v>
      </c>
      <c r="E1485" s="274"/>
      <c r="F1485" s="233">
        <f>Base!G1598</f>
        <v>1.4727408588223572</v>
      </c>
    </row>
    <row r="1486" spans="1:6" ht="11.25">
      <c r="A1486" s="229" t="s">
        <v>337</v>
      </c>
      <c r="B1486" s="471"/>
      <c r="C1486" s="471"/>
      <c r="D1486" s="179" t="s">
        <v>410</v>
      </c>
      <c r="E1486" s="274"/>
      <c r="F1486" s="233">
        <f>Base!G1599</f>
        <v>7.342665138985752</v>
      </c>
    </row>
    <row r="1487" spans="1:6" ht="11.25">
      <c r="A1487" s="229" t="s">
        <v>411</v>
      </c>
      <c r="B1487" s="471"/>
      <c r="C1487" s="471"/>
      <c r="D1487" s="179" t="s">
        <v>412</v>
      </c>
      <c r="E1487" s="274"/>
      <c r="F1487" s="233">
        <f>Base!G1600</f>
        <v>2.9349621400816974</v>
      </c>
    </row>
    <row r="1488" spans="1:6" ht="11.25">
      <c r="A1488" s="229"/>
      <c r="B1488" s="471"/>
      <c r="C1488" s="471"/>
      <c r="D1488" s="180" t="s">
        <v>155</v>
      </c>
      <c r="E1488" s="275"/>
      <c r="F1488" s="227">
        <f>SUM(F1480:F1487)</f>
        <v>434.53219039553653</v>
      </c>
    </row>
    <row r="1489" spans="1:6" ht="11.25">
      <c r="A1489" s="473"/>
      <c r="B1489" s="471"/>
      <c r="C1489" s="471"/>
      <c r="D1489" s="471"/>
      <c r="E1489" s="474"/>
      <c r="F1489" s="475"/>
    </row>
    <row r="1490" spans="1:6" ht="11.25">
      <c r="A1490" s="229" t="s">
        <v>323</v>
      </c>
      <c r="B1490" s="471" t="s">
        <v>33</v>
      </c>
      <c r="C1490" s="471"/>
      <c r="D1490" s="471"/>
      <c r="E1490" s="474"/>
      <c r="F1490" s="475"/>
    </row>
    <row r="1491" spans="1:6" ht="11.25">
      <c r="A1491" s="473"/>
      <c r="B1491" s="471"/>
      <c r="C1491" s="471"/>
      <c r="D1491" s="471"/>
      <c r="E1491" s="474"/>
      <c r="F1491" s="475"/>
    </row>
    <row r="1492" spans="1:6" ht="11.25">
      <c r="A1492" s="229"/>
      <c r="B1492" s="471"/>
      <c r="C1492" s="471"/>
      <c r="D1492" s="179" t="s">
        <v>145</v>
      </c>
      <c r="E1492" s="274"/>
      <c r="F1492" s="233">
        <f>F1488*10%</f>
        <v>43.45321903955366</v>
      </c>
    </row>
    <row r="1493" spans="1:6" ht="11.25">
      <c r="A1493" s="229"/>
      <c r="B1493" s="471"/>
      <c r="C1493" s="471"/>
      <c r="D1493" s="179" t="s">
        <v>160</v>
      </c>
      <c r="E1493" s="274"/>
      <c r="F1493" s="233">
        <f>Base!G1606</f>
        <v>5.480699910331772</v>
      </c>
    </row>
    <row r="1494" spans="1:6" ht="12" thickBot="1">
      <c r="A1494" s="234"/>
      <c r="B1494" s="479"/>
      <c r="C1494" s="479"/>
      <c r="D1494" s="187" t="s">
        <v>155</v>
      </c>
      <c r="E1494" s="276"/>
      <c r="F1494" s="228">
        <f>SUM(F1492:F1493)</f>
        <v>48.93391894988543</v>
      </c>
    </row>
    <row r="1495" spans="1:6" ht="12.75" customHeight="1" thickBot="1">
      <c r="A1495" s="476" t="s">
        <v>144</v>
      </c>
      <c r="B1495" s="477"/>
      <c r="C1495" s="477"/>
      <c r="D1495" s="478"/>
      <c r="E1495" s="256"/>
      <c r="F1495" s="188">
        <f>F1494+F1488</f>
        <v>483.46610934542196</v>
      </c>
    </row>
    <row r="1496" spans="1:6" ht="12" thickBot="1">
      <c r="A1496" s="229"/>
      <c r="B1496" s="471"/>
      <c r="C1496" s="474"/>
      <c r="D1496" s="198" t="s">
        <v>419</v>
      </c>
      <c r="E1496" s="283"/>
      <c r="F1496" s="244">
        <f>Base!G1611</f>
        <v>460.93633007870875</v>
      </c>
    </row>
    <row r="1497" spans="1:6" ht="11.25">
      <c r="A1497" s="229"/>
      <c r="B1497" s="471" t="s">
        <v>111</v>
      </c>
      <c r="C1497" s="471"/>
      <c r="D1497" s="194" t="s">
        <v>376</v>
      </c>
      <c r="E1497" s="281"/>
      <c r="F1497" s="233">
        <f>Base!G1612</f>
        <v>22.848522466872566</v>
      </c>
    </row>
    <row r="1498" spans="1:6" ht="11.25">
      <c r="A1498" s="229"/>
      <c r="B1498" s="471" t="s">
        <v>121</v>
      </c>
      <c r="C1498" s="471"/>
      <c r="D1498" s="179" t="s">
        <v>406</v>
      </c>
      <c r="E1498" s="274"/>
      <c r="F1498" s="233">
        <f>Base!G1613</f>
        <v>4.565496662349307</v>
      </c>
    </row>
    <row r="1499" spans="1:6" ht="11.25">
      <c r="A1499" s="229" t="s">
        <v>153</v>
      </c>
      <c r="B1499" s="471"/>
      <c r="C1499" s="471"/>
      <c r="D1499" s="179" t="s">
        <v>154</v>
      </c>
      <c r="E1499" s="274"/>
      <c r="F1499" s="233">
        <f>Base!G1614</f>
        <v>3.797567500249078</v>
      </c>
    </row>
    <row r="1500" spans="1:6" ht="11.25">
      <c r="A1500" s="229" t="s">
        <v>407</v>
      </c>
      <c r="B1500" s="471"/>
      <c r="C1500" s="471"/>
      <c r="D1500" s="179" t="s">
        <v>369</v>
      </c>
      <c r="E1500" s="274"/>
      <c r="F1500" s="233">
        <f>Base!G1615</f>
        <v>3.797567500249078</v>
      </c>
    </row>
    <row r="1501" spans="1:6" ht="11.25">
      <c r="A1501" s="229" t="s">
        <v>408</v>
      </c>
      <c r="B1501" s="471"/>
      <c r="C1501" s="471"/>
      <c r="D1501" s="179" t="s">
        <v>409</v>
      </c>
      <c r="E1501" s="274"/>
      <c r="F1501" s="233">
        <f>Base!G1616</f>
        <v>1.4727408588223572</v>
      </c>
    </row>
    <row r="1502" spans="1:6" ht="11.25">
      <c r="A1502" s="229" t="s">
        <v>337</v>
      </c>
      <c r="B1502" s="471"/>
      <c r="C1502" s="471"/>
      <c r="D1502" s="179" t="s">
        <v>410</v>
      </c>
      <c r="E1502" s="274"/>
      <c r="F1502" s="233">
        <f>Base!G1617</f>
        <v>7.342665138985752</v>
      </c>
    </row>
    <row r="1503" spans="1:6" ht="11.25">
      <c r="A1503" s="229" t="s">
        <v>411</v>
      </c>
      <c r="B1503" s="471"/>
      <c r="C1503" s="471"/>
      <c r="D1503" s="179" t="s">
        <v>412</v>
      </c>
      <c r="E1503" s="274"/>
      <c r="F1503" s="233">
        <f>Base!G1618</f>
        <v>2.9349621400816974</v>
      </c>
    </row>
    <row r="1504" spans="1:6" ht="11.25">
      <c r="A1504" s="229"/>
      <c r="B1504" s="471"/>
      <c r="C1504" s="471"/>
      <c r="D1504" s="180" t="s">
        <v>155</v>
      </c>
      <c r="E1504" s="275"/>
      <c r="F1504" s="227">
        <f>SUM(F1496:F1503)</f>
        <v>507.69585234631865</v>
      </c>
    </row>
    <row r="1505" spans="1:6" ht="11.25">
      <c r="A1505" s="473"/>
      <c r="B1505" s="471"/>
      <c r="C1505" s="471"/>
      <c r="D1505" s="471"/>
      <c r="E1505" s="474"/>
      <c r="F1505" s="475"/>
    </row>
    <row r="1506" spans="1:6" ht="11.25">
      <c r="A1506" s="229" t="s">
        <v>323</v>
      </c>
      <c r="B1506" s="471" t="s">
        <v>16</v>
      </c>
      <c r="C1506" s="471"/>
      <c r="D1506" s="471"/>
      <c r="E1506" s="474"/>
      <c r="F1506" s="475"/>
    </row>
    <row r="1507" spans="1:6" ht="11.25">
      <c r="A1507" s="473"/>
      <c r="B1507" s="471"/>
      <c r="C1507" s="471"/>
      <c r="D1507" s="471"/>
      <c r="E1507" s="474"/>
      <c r="F1507" s="475"/>
    </row>
    <row r="1508" spans="1:6" ht="11.25">
      <c r="A1508" s="229"/>
      <c r="B1508" s="471"/>
      <c r="C1508" s="471"/>
      <c r="D1508" s="179" t="s">
        <v>145</v>
      </c>
      <c r="E1508" s="274"/>
      <c r="F1508" s="233">
        <f>F1504*10%</f>
        <v>50.76958523463187</v>
      </c>
    </row>
    <row r="1509" spans="1:6" ht="11.25">
      <c r="A1509" s="229"/>
      <c r="B1509" s="471"/>
      <c r="C1509" s="471"/>
      <c r="D1509" s="179" t="s">
        <v>160</v>
      </c>
      <c r="E1509" s="274"/>
      <c r="F1509" s="233">
        <f>Base!G1624</f>
        <v>5.480699910331772</v>
      </c>
    </row>
    <row r="1510" spans="1:6" ht="12" thickBot="1">
      <c r="A1510" s="234"/>
      <c r="B1510" s="479"/>
      <c r="C1510" s="479"/>
      <c r="D1510" s="187" t="s">
        <v>155</v>
      </c>
      <c r="E1510" s="276"/>
      <c r="F1510" s="228">
        <f>SUM(F1508:F1509)</f>
        <v>56.25028514496364</v>
      </c>
    </row>
    <row r="1511" spans="1:6" ht="12.75" customHeight="1" thickBot="1">
      <c r="A1511" s="476" t="s">
        <v>144</v>
      </c>
      <c r="B1511" s="477"/>
      <c r="C1511" s="477"/>
      <c r="D1511" s="478"/>
      <c r="E1511" s="256"/>
      <c r="F1511" s="150">
        <f>SUM(F1510+F1504)</f>
        <v>563.9461374912823</v>
      </c>
    </row>
    <row r="1512" spans="1:6" ht="12" thickBot="1">
      <c r="A1512" s="229"/>
      <c r="B1512" s="471"/>
      <c r="C1512" s="474"/>
      <c r="D1512" s="198" t="s">
        <v>420</v>
      </c>
      <c r="E1512" s="283"/>
      <c r="F1512" s="244">
        <f>Base!G1629</f>
        <v>534.0999920294909</v>
      </c>
    </row>
    <row r="1513" spans="1:6" ht="11.25">
      <c r="A1513" s="229"/>
      <c r="B1513" s="471" t="s">
        <v>111</v>
      </c>
      <c r="C1513" s="471"/>
      <c r="D1513" s="194" t="s">
        <v>376</v>
      </c>
      <c r="E1513" s="281"/>
      <c r="F1513" s="233">
        <f>Base!G1630</f>
        <v>22.848522466872566</v>
      </c>
    </row>
    <row r="1514" spans="1:6" ht="11.25">
      <c r="A1514" s="229"/>
      <c r="B1514" s="471" t="s">
        <v>121</v>
      </c>
      <c r="C1514" s="471"/>
      <c r="D1514" s="179" t="s">
        <v>406</v>
      </c>
      <c r="E1514" s="274"/>
      <c r="F1514" s="233">
        <f>Base!G1631</f>
        <v>4.565496662349307</v>
      </c>
    </row>
    <row r="1515" spans="1:6" ht="11.25">
      <c r="A1515" s="229" t="s">
        <v>153</v>
      </c>
      <c r="B1515" s="471"/>
      <c r="C1515" s="471"/>
      <c r="D1515" s="179" t="s">
        <v>154</v>
      </c>
      <c r="E1515" s="274"/>
      <c r="F1515" s="233">
        <f>Base!G1632</f>
        <v>3.797567500249078</v>
      </c>
    </row>
    <row r="1516" spans="1:6" ht="11.25">
      <c r="A1516" s="229" t="s">
        <v>407</v>
      </c>
      <c r="B1516" s="471"/>
      <c r="C1516" s="471"/>
      <c r="D1516" s="179" t="s">
        <v>369</v>
      </c>
      <c r="E1516" s="274"/>
      <c r="F1516" s="233">
        <f>Base!G1633</f>
        <v>3.797567500249078</v>
      </c>
    </row>
    <row r="1517" spans="1:6" ht="11.25">
      <c r="A1517" s="229" t="s">
        <v>408</v>
      </c>
      <c r="B1517" s="471"/>
      <c r="C1517" s="471"/>
      <c r="D1517" s="179" t="s">
        <v>409</v>
      </c>
      <c r="E1517" s="274"/>
      <c r="F1517" s="233">
        <f>Base!G1634</f>
        <v>1.4727408588223572</v>
      </c>
    </row>
    <row r="1518" spans="1:6" ht="11.25">
      <c r="A1518" s="229" t="s">
        <v>337</v>
      </c>
      <c r="B1518" s="471"/>
      <c r="C1518" s="471"/>
      <c r="D1518" s="179" t="s">
        <v>410</v>
      </c>
      <c r="E1518" s="274"/>
      <c r="F1518" s="233">
        <f>Base!G1635</f>
        <v>7.342665138985752</v>
      </c>
    </row>
    <row r="1519" spans="1:6" ht="11.25">
      <c r="A1519" s="229" t="s">
        <v>411</v>
      </c>
      <c r="B1519" s="471"/>
      <c r="C1519" s="471"/>
      <c r="D1519" s="179" t="s">
        <v>412</v>
      </c>
      <c r="E1519" s="274"/>
      <c r="F1519" s="233">
        <f>Base!G1636</f>
        <v>2.9349621400816974</v>
      </c>
    </row>
    <row r="1520" spans="1:6" ht="11.25">
      <c r="A1520" s="229"/>
      <c r="B1520" s="471"/>
      <c r="C1520" s="471"/>
      <c r="D1520" s="180" t="s">
        <v>155</v>
      </c>
      <c r="E1520" s="275"/>
      <c r="F1520" s="227">
        <f>SUM(F1512:F1519)</f>
        <v>580.8595142971009</v>
      </c>
    </row>
    <row r="1521" spans="1:6" ht="11.25">
      <c r="A1521" s="473"/>
      <c r="B1521" s="471"/>
      <c r="C1521" s="471"/>
      <c r="D1521" s="471"/>
      <c r="E1521" s="474"/>
      <c r="F1521" s="475"/>
    </row>
    <row r="1522" spans="1:6" ht="11.25">
      <c r="A1522" s="229" t="s">
        <v>323</v>
      </c>
      <c r="B1522" s="471" t="s">
        <v>17</v>
      </c>
      <c r="C1522" s="471"/>
      <c r="D1522" s="471"/>
      <c r="E1522" s="474"/>
      <c r="F1522" s="475"/>
    </row>
    <row r="1523" spans="1:6" ht="11.25">
      <c r="A1523" s="473"/>
      <c r="B1523" s="471"/>
      <c r="C1523" s="471"/>
      <c r="D1523" s="471"/>
      <c r="E1523" s="474"/>
      <c r="F1523" s="475"/>
    </row>
    <row r="1524" spans="1:6" ht="11.25">
      <c r="A1524" s="229"/>
      <c r="B1524" s="471"/>
      <c r="C1524" s="471"/>
      <c r="D1524" s="179" t="s">
        <v>145</v>
      </c>
      <c r="E1524" s="274"/>
      <c r="F1524" s="233">
        <f>F1520*10%</f>
        <v>58.08595142971009</v>
      </c>
    </row>
    <row r="1525" spans="1:6" ht="11.25">
      <c r="A1525" s="229"/>
      <c r="B1525" s="471"/>
      <c r="C1525" s="471"/>
      <c r="D1525" s="179" t="s">
        <v>160</v>
      </c>
      <c r="E1525" s="274"/>
      <c r="F1525" s="233">
        <f>Base!G1642</f>
        <v>5.480699910331772</v>
      </c>
    </row>
    <row r="1526" spans="1:6" ht="12" thickBot="1">
      <c r="A1526" s="234"/>
      <c r="B1526" s="479"/>
      <c r="C1526" s="479"/>
      <c r="D1526" s="187" t="s">
        <v>155</v>
      </c>
      <c r="E1526" s="276"/>
      <c r="F1526" s="228">
        <f>SUM(F1524:F1525)</f>
        <v>63.566651340041865</v>
      </c>
    </row>
    <row r="1527" spans="1:6" ht="12.75" customHeight="1" thickBot="1">
      <c r="A1527" s="476" t="s">
        <v>144</v>
      </c>
      <c r="B1527" s="477"/>
      <c r="C1527" s="477"/>
      <c r="D1527" s="478"/>
      <c r="E1527" s="256"/>
      <c r="F1527" s="188">
        <f>SUM(F1526+F1520)</f>
        <v>644.4261656371427</v>
      </c>
    </row>
    <row r="1528" spans="1:6" ht="12" thickBot="1">
      <c r="A1528" s="229"/>
      <c r="B1528" s="471"/>
      <c r="C1528" s="474"/>
      <c r="D1528" s="198" t="s">
        <v>421</v>
      </c>
      <c r="E1528" s="283"/>
      <c r="F1528" s="244">
        <f>Base!G1647</f>
        <v>607.2636539802729</v>
      </c>
    </row>
    <row r="1529" spans="1:6" ht="11.25">
      <c r="A1529" s="229"/>
      <c r="B1529" s="471" t="s">
        <v>111</v>
      </c>
      <c r="C1529" s="471"/>
      <c r="D1529" s="194" t="s">
        <v>376</v>
      </c>
      <c r="E1529" s="281"/>
      <c r="F1529" s="233">
        <f>Base!G1648</f>
        <v>22.848522466872566</v>
      </c>
    </row>
    <row r="1530" spans="1:6" ht="11.25">
      <c r="A1530" s="229"/>
      <c r="B1530" s="471" t="s">
        <v>121</v>
      </c>
      <c r="C1530" s="471"/>
      <c r="D1530" s="179" t="s">
        <v>406</v>
      </c>
      <c r="E1530" s="274"/>
      <c r="F1530" s="233">
        <f>Base!G1649</f>
        <v>4.565496662349307</v>
      </c>
    </row>
    <row r="1531" spans="1:6" ht="11.25">
      <c r="A1531" s="229" t="s">
        <v>153</v>
      </c>
      <c r="B1531" s="471"/>
      <c r="C1531" s="471"/>
      <c r="D1531" s="179" t="s">
        <v>154</v>
      </c>
      <c r="E1531" s="274"/>
      <c r="F1531" s="233">
        <f>Base!G1650</f>
        <v>3.797567500249078</v>
      </c>
    </row>
    <row r="1532" spans="1:6" ht="11.25">
      <c r="A1532" s="229" t="s">
        <v>407</v>
      </c>
      <c r="B1532" s="471"/>
      <c r="C1532" s="471"/>
      <c r="D1532" s="179" t="s">
        <v>369</v>
      </c>
      <c r="E1532" s="274"/>
      <c r="F1532" s="233">
        <f>Base!G1651</f>
        <v>3.797567500249078</v>
      </c>
    </row>
    <row r="1533" spans="1:6" ht="11.25">
      <c r="A1533" s="229" t="s">
        <v>408</v>
      </c>
      <c r="B1533" s="471"/>
      <c r="C1533" s="471"/>
      <c r="D1533" s="179" t="s">
        <v>409</v>
      </c>
      <c r="E1533" s="274"/>
      <c r="F1533" s="233">
        <f>Base!G1652</f>
        <v>1.4727408588223572</v>
      </c>
    </row>
    <row r="1534" spans="1:6" ht="11.25">
      <c r="A1534" s="229" t="s">
        <v>337</v>
      </c>
      <c r="B1534" s="471"/>
      <c r="C1534" s="471"/>
      <c r="D1534" s="179" t="s">
        <v>410</v>
      </c>
      <c r="E1534" s="274"/>
      <c r="F1534" s="233">
        <f>Base!G1653</f>
        <v>7.342665138985752</v>
      </c>
    </row>
    <row r="1535" spans="1:6" ht="11.25">
      <c r="A1535" s="229" t="s">
        <v>411</v>
      </c>
      <c r="B1535" s="471"/>
      <c r="C1535" s="471"/>
      <c r="D1535" s="179" t="s">
        <v>412</v>
      </c>
      <c r="E1535" s="274"/>
      <c r="F1535" s="233">
        <f>Base!G1654</f>
        <v>2.9349621400816974</v>
      </c>
    </row>
    <row r="1536" spans="1:6" ht="11.25">
      <c r="A1536" s="229"/>
      <c r="B1536" s="471"/>
      <c r="C1536" s="471"/>
      <c r="D1536" s="180" t="s">
        <v>155</v>
      </c>
      <c r="E1536" s="275"/>
      <c r="F1536" s="227">
        <f>SUM(F1528:F1535)</f>
        <v>654.0231762478828</v>
      </c>
    </row>
    <row r="1537" spans="1:6" ht="11.25">
      <c r="A1537" s="473"/>
      <c r="B1537" s="471"/>
      <c r="C1537" s="471"/>
      <c r="D1537" s="471"/>
      <c r="E1537" s="474"/>
      <c r="F1537" s="475"/>
    </row>
    <row r="1538" spans="1:6" ht="11.25">
      <c r="A1538" s="229" t="s">
        <v>323</v>
      </c>
      <c r="B1538" s="471" t="s">
        <v>18</v>
      </c>
      <c r="C1538" s="471"/>
      <c r="D1538" s="471"/>
      <c r="E1538" s="474"/>
      <c r="F1538" s="475"/>
    </row>
    <row r="1539" spans="1:6" ht="11.25">
      <c r="A1539" s="473"/>
      <c r="B1539" s="471"/>
      <c r="C1539" s="471"/>
      <c r="D1539" s="471"/>
      <c r="E1539" s="474"/>
      <c r="F1539" s="475"/>
    </row>
    <row r="1540" spans="1:6" ht="11.25">
      <c r="A1540" s="229"/>
      <c r="B1540" s="471"/>
      <c r="C1540" s="471"/>
      <c r="D1540" s="179" t="s">
        <v>145</v>
      </c>
      <c r="E1540" s="274"/>
      <c r="F1540" s="233">
        <f>F1536*10%</f>
        <v>65.40231762478828</v>
      </c>
    </row>
    <row r="1541" spans="1:6" ht="11.25">
      <c r="A1541" s="229"/>
      <c r="B1541" s="471"/>
      <c r="C1541" s="471"/>
      <c r="D1541" s="179" t="s">
        <v>160</v>
      </c>
      <c r="E1541" s="274"/>
      <c r="F1541" s="233">
        <f>Base!G1660</f>
        <v>5.480699910331772</v>
      </c>
    </row>
    <row r="1542" spans="1:6" ht="11.25">
      <c r="A1542" s="234"/>
      <c r="B1542" s="479"/>
      <c r="C1542" s="479"/>
      <c r="D1542" s="187" t="s">
        <v>155</v>
      </c>
      <c r="E1542" s="276"/>
      <c r="F1542" s="228">
        <f>SUM(F1540:F1541)</f>
        <v>70.88301753512005</v>
      </c>
    </row>
    <row r="1543" spans="1:6" ht="12.75" customHeight="1">
      <c r="A1543" s="561" t="s">
        <v>144</v>
      </c>
      <c r="B1543" s="562"/>
      <c r="C1543" s="562"/>
      <c r="D1543" s="562"/>
      <c r="E1543" s="275"/>
      <c r="F1543" s="227">
        <f>SUM(F1542+F1536)</f>
        <v>724.9061937830029</v>
      </c>
    </row>
    <row r="1544" spans="1:6" ht="11.25">
      <c r="A1544" s="238"/>
      <c r="B1544" s="555"/>
      <c r="C1544" s="556"/>
      <c r="D1544" s="182" t="s">
        <v>422</v>
      </c>
      <c r="E1544" s="285"/>
      <c r="F1544" s="243">
        <f>Base!G1665</f>
        <v>680.4273159310551</v>
      </c>
    </row>
    <row r="1545" spans="1:6" ht="11.25">
      <c r="A1545" s="229"/>
      <c r="B1545" s="471" t="s">
        <v>111</v>
      </c>
      <c r="C1545" s="471"/>
      <c r="D1545" s="194" t="s">
        <v>376</v>
      </c>
      <c r="E1545" s="281"/>
      <c r="F1545" s="233">
        <f>Base!G1666</f>
        <v>22.848522466872566</v>
      </c>
    </row>
    <row r="1546" spans="1:6" ht="11.25">
      <c r="A1546" s="229"/>
      <c r="B1546" s="471" t="s">
        <v>121</v>
      </c>
      <c r="C1546" s="471"/>
      <c r="D1546" s="179" t="s">
        <v>406</v>
      </c>
      <c r="E1546" s="274"/>
      <c r="F1546" s="233">
        <f>Base!G1667</f>
        <v>4.565496662349307</v>
      </c>
    </row>
    <row r="1547" spans="1:6" ht="11.25">
      <c r="A1547" s="229" t="s">
        <v>153</v>
      </c>
      <c r="B1547" s="471"/>
      <c r="C1547" s="471"/>
      <c r="D1547" s="179" t="s">
        <v>154</v>
      </c>
      <c r="E1547" s="274"/>
      <c r="F1547" s="233">
        <f>Base!G1668</f>
        <v>3.797567500249078</v>
      </c>
    </row>
    <row r="1548" spans="1:6" ht="11.25">
      <c r="A1548" s="229" t="s">
        <v>407</v>
      </c>
      <c r="B1548" s="471"/>
      <c r="C1548" s="471"/>
      <c r="D1548" s="179" t="s">
        <v>369</v>
      </c>
      <c r="E1548" s="274"/>
      <c r="F1548" s="233">
        <f>Base!G1669</f>
        <v>3.797567500249078</v>
      </c>
    </row>
    <row r="1549" spans="1:6" ht="11.25">
      <c r="A1549" s="229" t="s">
        <v>408</v>
      </c>
      <c r="B1549" s="471"/>
      <c r="C1549" s="471"/>
      <c r="D1549" s="179" t="s">
        <v>409</v>
      </c>
      <c r="E1549" s="274"/>
      <c r="F1549" s="233">
        <f>Base!G1670</f>
        <v>1.4727408588223572</v>
      </c>
    </row>
    <row r="1550" spans="1:6" ht="11.25">
      <c r="A1550" s="229" t="s">
        <v>337</v>
      </c>
      <c r="B1550" s="471"/>
      <c r="C1550" s="471"/>
      <c r="D1550" s="179" t="s">
        <v>410</v>
      </c>
      <c r="E1550" s="274"/>
      <c r="F1550" s="233">
        <f>Base!G1671</f>
        <v>7.342665138985752</v>
      </c>
    </row>
    <row r="1551" spans="1:6" ht="11.25">
      <c r="A1551" s="229" t="s">
        <v>411</v>
      </c>
      <c r="B1551" s="471"/>
      <c r="C1551" s="471"/>
      <c r="D1551" s="179" t="s">
        <v>412</v>
      </c>
      <c r="E1551" s="274"/>
      <c r="F1551" s="233">
        <f>Base!G1672</f>
        <v>2.9349621400816974</v>
      </c>
    </row>
    <row r="1552" spans="1:6" ht="11.25">
      <c r="A1552" s="229"/>
      <c r="B1552" s="471"/>
      <c r="C1552" s="471"/>
      <c r="D1552" s="180" t="s">
        <v>155</v>
      </c>
      <c r="E1552" s="275"/>
      <c r="F1552" s="227">
        <f>SUM(F1544:F1551)</f>
        <v>727.186838198665</v>
      </c>
    </row>
    <row r="1553" spans="1:6" ht="11.25">
      <c r="A1553" s="473"/>
      <c r="B1553" s="471"/>
      <c r="C1553" s="471"/>
      <c r="D1553" s="471"/>
      <c r="E1553" s="474"/>
      <c r="F1553" s="475"/>
    </row>
    <row r="1554" spans="1:6" ht="11.25">
      <c r="A1554" s="229" t="s">
        <v>323</v>
      </c>
      <c r="B1554" s="471" t="s">
        <v>19</v>
      </c>
      <c r="C1554" s="471"/>
      <c r="D1554" s="471"/>
      <c r="E1554" s="474"/>
      <c r="F1554" s="475"/>
    </row>
    <row r="1555" spans="1:6" ht="11.25">
      <c r="A1555" s="473"/>
      <c r="B1555" s="471"/>
      <c r="C1555" s="471"/>
      <c r="D1555" s="471"/>
      <c r="E1555" s="474"/>
      <c r="F1555" s="475"/>
    </row>
    <row r="1556" spans="1:6" ht="11.25">
      <c r="A1556" s="229"/>
      <c r="B1556" s="471"/>
      <c r="C1556" s="471"/>
      <c r="D1556" s="179" t="s">
        <v>145</v>
      </c>
      <c r="E1556" s="274"/>
      <c r="F1556" s="233">
        <f>F1552*10%</f>
        <v>72.7186838198665</v>
      </c>
    </row>
    <row r="1557" spans="1:6" ht="11.25">
      <c r="A1557" s="229"/>
      <c r="B1557" s="471"/>
      <c r="C1557" s="471"/>
      <c r="D1557" s="179" t="s">
        <v>160</v>
      </c>
      <c r="E1557" s="274"/>
      <c r="F1557" s="233">
        <f>Base!G1678</f>
        <v>5.480699910331772</v>
      </c>
    </row>
    <row r="1558" spans="1:6" ht="12" thickBot="1">
      <c r="A1558" s="234"/>
      <c r="B1558" s="479"/>
      <c r="C1558" s="479"/>
      <c r="D1558" s="187" t="s">
        <v>155</v>
      </c>
      <c r="E1558" s="276"/>
      <c r="F1558" s="227">
        <f>SUM(F1556:F1557)</f>
        <v>78.19938373019826</v>
      </c>
    </row>
    <row r="1559" spans="1:6" ht="13.5" customHeight="1" thickBot="1">
      <c r="A1559" s="476" t="s">
        <v>144</v>
      </c>
      <c r="B1559" s="477"/>
      <c r="C1559" s="477"/>
      <c r="D1559" s="478"/>
      <c r="E1559" s="256"/>
      <c r="F1559" s="188">
        <f>SUM(F1558+F1552)</f>
        <v>805.3862219288633</v>
      </c>
    </row>
    <row r="1560" spans="1:6" ht="12" thickBot="1">
      <c r="A1560" s="229"/>
      <c r="B1560" s="471"/>
      <c r="C1560" s="474"/>
      <c r="D1560" s="198" t="s">
        <v>423</v>
      </c>
      <c r="E1560" s="283"/>
      <c r="F1560" s="244">
        <f>Base!G1683</f>
        <v>753.5909778818371</v>
      </c>
    </row>
    <row r="1561" spans="1:6" ht="11.25">
      <c r="A1561" s="229"/>
      <c r="B1561" s="471" t="s">
        <v>111</v>
      </c>
      <c r="C1561" s="471"/>
      <c r="D1561" s="194" t="s">
        <v>376</v>
      </c>
      <c r="E1561" s="281"/>
      <c r="F1561" s="233">
        <f>Base!G1684</f>
        <v>22.848522466872566</v>
      </c>
    </row>
    <row r="1562" spans="1:6" ht="11.25">
      <c r="A1562" s="229"/>
      <c r="B1562" s="471" t="s">
        <v>121</v>
      </c>
      <c r="C1562" s="471"/>
      <c r="D1562" s="179" t="s">
        <v>406</v>
      </c>
      <c r="E1562" s="274"/>
      <c r="F1562" s="233">
        <f>Base!G1685</f>
        <v>4.565496662349307</v>
      </c>
    </row>
    <row r="1563" spans="1:6" ht="11.25">
      <c r="A1563" s="229" t="s">
        <v>153</v>
      </c>
      <c r="B1563" s="471"/>
      <c r="C1563" s="471"/>
      <c r="D1563" s="179" t="s">
        <v>154</v>
      </c>
      <c r="E1563" s="274"/>
      <c r="F1563" s="233">
        <f>Base!G1686</f>
        <v>3.797567500249078</v>
      </c>
    </row>
    <row r="1564" spans="1:6" ht="11.25">
      <c r="A1564" s="229" t="s">
        <v>407</v>
      </c>
      <c r="B1564" s="471"/>
      <c r="C1564" s="471"/>
      <c r="D1564" s="179" t="s">
        <v>369</v>
      </c>
      <c r="E1564" s="274"/>
      <c r="F1564" s="233">
        <f>Base!G1687</f>
        <v>3.797567500249078</v>
      </c>
    </row>
    <row r="1565" spans="1:6" ht="11.25">
      <c r="A1565" s="229" t="s">
        <v>408</v>
      </c>
      <c r="B1565" s="471"/>
      <c r="C1565" s="471"/>
      <c r="D1565" s="179" t="s">
        <v>409</v>
      </c>
      <c r="E1565" s="274"/>
      <c r="F1565" s="233">
        <f>Base!G1688</f>
        <v>1.4727408588223572</v>
      </c>
    </row>
    <row r="1566" spans="1:6" ht="11.25">
      <c r="A1566" s="229" t="s">
        <v>337</v>
      </c>
      <c r="B1566" s="471"/>
      <c r="C1566" s="471"/>
      <c r="D1566" s="179" t="s">
        <v>410</v>
      </c>
      <c r="E1566" s="274"/>
      <c r="F1566" s="233">
        <f>Base!G1689</f>
        <v>7.342665138985752</v>
      </c>
    </row>
    <row r="1567" spans="1:6" ht="11.25">
      <c r="A1567" s="229" t="s">
        <v>411</v>
      </c>
      <c r="B1567" s="471"/>
      <c r="C1567" s="471"/>
      <c r="D1567" s="179" t="s">
        <v>412</v>
      </c>
      <c r="E1567" s="274"/>
      <c r="F1567" s="233">
        <f>Base!G1690</f>
        <v>2.9349621400816974</v>
      </c>
    </row>
    <row r="1568" spans="1:6" ht="11.25">
      <c r="A1568" s="229"/>
      <c r="B1568" s="471"/>
      <c r="C1568" s="471"/>
      <c r="D1568" s="180" t="s">
        <v>155</v>
      </c>
      <c r="E1568" s="275"/>
      <c r="F1568" s="227">
        <f>SUM(F1560:F1567)</f>
        <v>800.3505001494472</v>
      </c>
    </row>
    <row r="1569" spans="1:6" ht="11.25">
      <c r="A1569" s="473"/>
      <c r="B1569" s="471"/>
      <c r="C1569" s="471"/>
      <c r="D1569" s="471"/>
      <c r="E1569" s="474"/>
      <c r="F1569" s="475"/>
    </row>
    <row r="1570" spans="1:6" ht="11.25">
      <c r="A1570" s="229" t="s">
        <v>323</v>
      </c>
      <c r="B1570" s="471" t="s">
        <v>20</v>
      </c>
      <c r="C1570" s="471"/>
      <c r="D1570" s="471"/>
      <c r="E1570" s="474"/>
      <c r="F1570" s="475"/>
    </row>
    <row r="1571" spans="1:6" ht="11.25">
      <c r="A1571" s="473"/>
      <c r="B1571" s="471"/>
      <c r="C1571" s="471"/>
      <c r="D1571" s="471"/>
      <c r="E1571" s="474"/>
      <c r="F1571" s="475"/>
    </row>
    <row r="1572" spans="1:6" ht="11.25">
      <c r="A1572" s="229"/>
      <c r="B1572" s="471"/>
      <c r="C1572" s="471"/>
      <c r="D1572" s="179" t="s">
        <v>145</v>
      </c>
      <c r="E1572" s="274"/>
      <c r="F1572" s="233">
        <f>F1568*10%</f>
        <v>80.03505001494472</v>
      </c>
    </row>
    <row r="1573" spans="1:6" ht="11.25">
      <c r="A1573" s="229"/>
      <c r="B1573" s="471"/>
      <c r="C1573" s="471"/>
      <c r="D1573" s="179" t="s">
        <v>160</v>
      </c>
      <c r="E1573" s="274"/>
      <c r="F1573" s="233">
        <f>Base!G1696</f>
        <v>5.480699910331772</v>
      </c>
    </row>
    <row r="1574" spans="1:6" ht="12" thickBot="1">
      <c r="A1574" s="234"/>
      <c r="B1574" s="479"/>
      <c r="C1574" s="479"/>
      <c r="D1574" s="187" t="s">
        <v>155</v>
      </c>
      <c r="E1574" s="276"/>
      <c r="F1574" s="227">
        <f>SUM(F1572:F1573)</f>
        <v>85.51574992527648</v>
      </c>
    </row>
    <row r="1575" spans="1:6" ht="13.5" customHeight="1" thickBot="1">
      <c r="A1575" s="476" t="s">
        <v>144</v>
      </c>
      <c r="B1575" s="477"/>
      <c r="C1575" s="477"/>
      <c r="D1575" s="478"/>
      <c r="E1575" s="256"/>
      <c r="F1575" s="188">
        <f>SUM(F1574+F1568)</f>
        <v>885.8662500747237</v>
      </c>
    </row>
    <row r="1576" spans="1:6" ht="12" thickBot="1">
      <c r="A1576" s="229"/>
      <c r="B1576" s="471"/>
      <c r="C1576" s="474"/>
      <c r="D1576" s="198" t="s">
        <v>424</v>
      </c>
      <c r="E1576" s="283"/>
      <c r="F1576" s="244">
        <f>Base!G1701</f>
        <v>826.7546398326192</v>
      </c>
    </row>
    <row r="1577" spans="1:6" ht="11.25">
      <c r="A1577" s="229"/>
      <c r="B1577" s="471" t="s">
        <v>111</v>
      </c>
      <c r="C1577" s="471"/>
      <c r="D1577" s="194" t="s">
        <v>376</v>
      </c>
      <c r="E1577" s="281"/>
      <c r="F1577" s="233">
        <f>Base!G1702</f>
        <v>22.848522466872566</v>
      </c>
    </row>
    <row r="1578" spans="1:6" ht="11.25">
      <c r="A1578" s="229"/>
      <c r="B1578" s="471" t="s">
        <v>121</v>
      </c>
      <c r="C1578" s="471"/>
      <c r="D1578" s="179" t="s">
        <v>406</v>
      </c>
      <c r="E1578" s="274"/>
      <c r="F1578" s="233">
        <f>Base!G1703</f>
        <v>4.565496662349307</v>
      </c>
    </row>
    <row r="1579" spans="1:6" ht="11.25">
      <c r="A1579" s="229" t="s">
        <v>153</v>
      </c>
      <c r="B1579" s="471"/>
      <c r="C1579" s="471"/>
      <c r="D1579" s="179" t="s">
        <v>154</v>
      </c>
      <c r="E1579" s="274"/>
      <c r="F1579" s="233">
        <f>Base!G1704</f>
        <v>3.797567500249078</v>
      </c>
    </row>
    <row r="1580" spans="1:6" ht="11.25">
      <c r="A1580" s="229" t="s">
        <v>407</v>
      </c>
      <c r="B1580" s="471"/>
      <c r="C1580" s="471"/>
      <c r="D1580" s="179" t="s">
        <v>369</v>
      </c>
      <c r="E1580" s="274"/>
      <c r="F1580" s="233">
        <f>Base!G1705</f>
        <v>3.797567500249078</v>
      </c>
    </row>
    <row r="1581" spans="1:6" ht="11.25">
      <c r="A1581" s="229" t="s">
        <v>408</v>
      </c>
      <c r="B1581" s="471"/>
      <c r="C1581" s="471"/>
      <c r="D1581" s="179" t="s">
        <v>409</v>
      </c>
      <c r="E1581" s="274"/>
      <c r="F1581" s="233">
        <f>Base!G1706</f>
        <v>1.4727408588223572</v>
      </c>
    </row>
    <row r="1582" spans="1:6" ht="11.25">
      <c r="A1582" s="229" t="s">
        <v>337</v>
      </c>
      <c r="B1582" s="471"/>
      <c r="C1582" s="471"/>
      <c r="D1582" s="179" t="s">
        <v>410</v>
      </c>
      <c r="E1582" s="274"/>
      <c r="F1582" s="233">
        <f>Base!G1707</f>
        <v>7.342665138985752</v>
      </c>
    </row>
    <row r="1583" spans="1:6" ht="11.25">
      <c r="A1583" s="229" t="s">
        <v>411</v>
      </c>
      <c r="B1583" s="471"/>
      <c r="C1583" s="471"/>
      <c r="D1583" s="179" t="s">
        <v>412</v>
      </c>
      <c r="E1583" s="274"/>
      <c r="F1583" s="233">
        <f>Base!G1708</f>
        <v>2.9349621400816974</v>
      </c>
    </row>
    <row r="1584" spans="1:6" ht="11.25">
      <c r="A1584" s="229"/>
      <c r="B1584" s="471"/>
      <c r="C1584" s="471"/>
      <c r="D1584" s="180" t="s">
        <v>155</v>
      </c>
      <c r="E1584" s="275"/>
      <c r="F1584" s="227">
        <f>SUM(F1576:F1583)</f>
        <v>873.5141621002291</v>
      </c>
    </row>
    <row r="1585" spans="1:6" ht="11.25">
      <c r="A1585" s="473"/>
      <c r="B1585" s="471"/>
      <c r="C1585" s="471"/>
      <c r="D1585" s="471"/>
      <c r="E1585" s="474"/>
      <c r="F1585" s="475"/>
    </row>
    <row r="1586" spans="1:6" ht="11.25">
      <c r="A1586" s="229" t="s">
        <v>323</v>
      </c>
      <c r="B1586" s="471" t="s">
        <v>34</v>
      </c>
      <c r="C1586" s="471"/>
      <c r="D1586" s="471"/>
      <c r="E1586" s="474"/>
      <c r="F1586" s="475"/>
    </row>
    <row r="1587" spans="1:6" ht="11.25">
      <c r="A1587" s="473"/>
      <c r="B1587" s="471"/>
      <c r="C1587" s="471"/>
      <c r="D1587" s="471"/>
      <c r="E1587" s="474"/>
      <c r="F1587" s="475"/>
    </row>
    <row r="1588" spans="1:6" ht="11.25">
      <c r="A1588" s="229"/>
      <c r="B1588" s="471"/>
      <c r="C1588" s="471"/>
      <c r="D1588" s="179" t="s">
        <v>145</v>
      </c>
      <c r="E1588" s="274"/>
      <c r="F1588" s="233">
        <f>F1584*10%</f>
        <v>87.35141621002292</v>
      </c>
    </row>
    <row r="1589" spans="1:6" ht="11.25">
      <c r="A1589" s="229"/>
      <c r="B1589" s="471"/>
      <c r="C1589" s="471"/>
      <c r="D1589" s="179" t="s">
        <v>160</v>
      </c>
      <c r="E1589" s="274"/>
      <c r="F1589" s="233">
        <f>Base!G1714</f>
        <v>5.480699910331772</v>
      </c>
    </row>
    <row r="1590" spans="1:6" ht="12" thickBot="1">
      <c r="A1590" s="234"/>
      <c r="B1590" s="479"/>
      <c r="C1590" s="479"/>
      <c r="D1590" s="187" t="s">
        <v>155</v>
      </c>
      <c r="E1590" s="276"/>
      <c r="F1590" s="227">
        <f>SUM(F1588:F1589)</f>
        <v>92.8321161203547</v>
      </c>
    </row>
    <row r="1591" spans="1:6" ht="13.5" customHeight="1" thickBot="1">
      <c r="A1591" s="476" t="s">
        <v>144</v>
      </c>
      <c r="B1591" s="477"/>
      <c r="C1591" s="477"/>
      <c r="D1591" s="478"/>
      <c r="E1591" s="256"/>
      <c r="F1591" s="188">
        <f>SUM(F1590+F1584)</f>
        <v>966.3462782205838</v>
      </c>
    </row>
    <row r="1592" spans="1:6" ht="12" thickBot="1">
      <c r="A1592" s="229"/>
      <c r="B1592" s="471"/>
      <c r="C1592" s="474"/>
      <c r="D1592" s="198" t="s">
        <v>425</v>
      </c>
      <c r="E1592" s="283"/>
      <c r="F1592" s="244">
        <f>Base!G1719</f>
        <v>899.9183017834014</v>
      </c>
    </row>
    <row r="1593" spans="1:6" ht="11.25">
      <c r="A1593" s="229"/>
      <c r="B1593" s="471" t="s">
        <v>111</v>
      </c>
      <c r="C1593" s="471"/>
      <c r="D1593" s="194" t="s">
        <v>376</v>
      </c>
      <c r="E1593" s="281"/>
      <c r="F1593" s="233">
        <f>Base!G1720</f>
        <v>22.848522466872566</v>
      </c>
    </row>
    <row r="1594" spans="1:6" ht="11.25">
      <c r="A1594" s="229"/>
      <c r="B1594" s="471" t="s">
        <v>121</v>
      </c>
      <c r="C1594" s="471"/>
      <c r="D1594" s="179" t="s">
        <v>406</v>
      </c>
      <c r="E1594" s="274"/>
      <c r="F1594" s="233">
        <f>Base!G1721</f>
        <v>4.565496662349307</v>
      </c>
    </row>
    <row r="1595" spans="1:6" ht="11.25">
      <c r="A1595" s="229" t="s">
        <v>153</v>
      </c>
      <c r="B1595" s="471"/>
      <c r="C1595" s="471"/>
      <c r="D1595" s="179" t="s">
        <v>154</v>
      </c>
      <c r="E1595" s="274"/>
      <c r="F1595" s="233">
        <f>Base!G1722</f>
        <v>3.797567500249078</v>
      </c>
    </row>
    <row r="1596" spans="1:6" ht="11.25">
      <c r="A1596" s="229" t="s">
        <v>407</v>
      </c>
      <c r="B1596" s="471"/>
      <c r="C1596" s="471"/>
      <c r="D1596" s="179" t="s">
        <v>369</v>
      </c>
      <c r="E1596" s="274"/>
      <c r="F1596" s="233">
        <f>Base!G1723</f>
        <v>3.797567500249078</v>
      </c>
    </row>
    <row r="1597" spans="1:6" ht="11.25">
      <c r="A1597" s="229" t="s">
        <v>408</v>
      </c>
      <c r="B1597" s="471"/>
      <c r="C1597" s="471"/>
      <c r="D1597" s="179" t="s">
        <v>409</v>
      </c>
      <c r="E1597" s="274"/>
      <c r="F1597" s="233">
        <f>Base!G1724</f>
        <v>1.4727408588223572</v>
      </c>
    </row>
    <row r="1598" spans="1:6" ht="11.25">
      <c r="A1598" s="229" t="s">
        <v>337</v>
      </c>
      <c r="B1598" s="471"/>
      <c r="C1598" s="471"/>
      <c r="D1598" s="179" t="s">
        <v>410</v>
      </c>
      <c r="E1598" s="274"/>
      <c r="F1598" s="233">
        <f>Base!G1725</f>
        <v>7.342665138985752</v>
      </c>
    </row>
    <row r="1599" spans="1:6" ht="11.25">
      <c r="A1599" s="229" t="s">
        <v>411</v>
      </c>
      <c r="B1599" s="471"/>
      <c r="C1599" s="471"/>
      <c r="D1599" s="179" t="s">
        <v>412</v>
      </c>
      <c r="E1599" s="274"/>
      <c r="F1599" s="233">
        <f>Base!G1726</f>
        <v>2.9349621400816974</v>
      </c>
    </row>
    <row r="1600" spans="1:6" ht="11.25">
      <c r="A1600" s="229"/>
      <c r="B1600" s="471"/>
      <c r="C1600" s="471"/>
      <c r="D1600" s="180" t="s">
        <v>155</v>
      </c>
      <c r="E1600" s="275"/>
      <c r="F1600" s="227">
        <f>SUM(F1592:F1599)</f>
        <v>946.6778240510113</v>
      </c>
    </row>
    <row r="1601" spans="1:6" ht="11.25">
      <c r="A1601" s="473"/>
      <c r="B1601" s="471"/>
      <c r="C1601" s="471"/>
      <c r="D1601" s="471"/>
      <c r="E1601" s="474"/>
      <c r="F1601" s="475"/>
    </row>
    <row r="1602" spans="1:6" ht="11.25">
      <c r="A1602" s="229" t="s">
        <v>323</v>
      </c>
      <c r="B1602" s="471" t="s">
        <v>22</v>
      </c>
      <c r="C1602" s="471"/>
      <c r="D1602" s="471"/>
      <c r="E1602" s="474"/>
      <c r="F1602" s="475"/>
    </row>
    <row r="1603" spans="1:6" ht="11.25">
      <c r="A1603" s="473"/>
      <c r="B1603" s="471"/>
      <c r="C1603" s="471"/>
      <c r="D1603" s="471"/>
      <c r="E1603" s="474"/>
      <c r="F1603" s="475"/>
    </row>
    <row r="1604" spans="1:6" ht="11.25">
      <c r="A1604" s="229"/>
      <c r="B1604" s="471"/>
      <c r="C1604" s="471"/>
      <c r="D1604" s="179" t="s">
        <v>145</v>
      </c>
      <c r="E1604" s="274"/>
      <c r="F1604" s="233">
        <f>F1600*10%</f>
        <v>94.66778240510114</v>
      </c>
    </row>
    <row r="1605" spans="1:6" ht="11.25">
      <c r="A1605" s="229"/>
      <c r="B1605" s="471"/>
      <c r="C1605" s="471"/>
      <c r="D1605" s="179" t="s">
        <v>160</v>
      </c>
      <c r="E1605" s="274"/>
      <c r="F1605" s="233">
        <f>Base!G1732</f>
        <v>5.480699910331772</v>
      </c>
    </row>
    <row r="1606" spans="1:6" ht="12" thickBot="1">
      <c r="A1606" s="234"/>
      <c r="B1606" s="479"/>
      <c r="C1606" s="479"/>
      <c r="D1606" s="187" t="s">
        <v>155</v>
      </c>
      <c r="E1606" s="276"/>
      <c r="F1606" s="228">
        <f>SUM(F1604:F1605)</f>
        <v>100.14848231543291</v>
      </c>
    </row>
    <row r="1607" spans="1:6" ht="12.75" customHeight="1" thickBot="1">
      <c r="A1607" s="476" t="s">
        <v>144</v>
      </c>
      <c r="B1607" s="477"/>
      <c r="C1607" s="477"/>
      <c r="D1607" s="478"/>
      <c r="E1607" s="256"/>
      <c r="F1607" s="188">
        <f>SUM(F1606+F1600)</f>
        <v>1046.8263063664442</v>
      </c>
    </row>
    <row r="1608" spans="1:6" ht="12" thickBot="1">
      <c r="A1608" s="229"/>
      <c r="B1608" s="471"/>
      <c r="C1608" s="474"/>
      <c r="D1608" s="198" t="s">
        <v>426</v>
      </c>
      <c r="E1608" s="283"/>
      <c r="F1608" s="244">
        <f>Base!G1737</f>
        <v>973.0819637341834</v>
      </c>
    </row>
    <row r="1609" spans="1:6" ht="11.25">
      <c r="A1609" s="229"/>
      <c r="B1609" s="471" t="s">
        <v>111</v>
      </c>
      <c r="C1609" s="471"/>
      <c r="D1609" s="194" t="s">
        <v>376</v>
      </c>
      <c r="E1609" s="281"/>
      <c r="F1609" s="233">
        <f>Base!G1738</f>
        <v>22.848522466872566</v>
      </c>
    </row>
    <row r="1610" spans="1:6" ht="11.25">
      <c r="A1610" s="229"/>
      <c r="B1610" s="471" t="s">
        <v>121</v>
      </c>
      <c r="C1610" s="471"/>
      <c r="D1610" s="179" t="s">
        <v>406</v>
      </c>
      <c r="E1610" s="274"/>
      <c r="F1610" s="233">
        <f>Base!G1739</f>
        <v>4.565496662349307</v>
      </c>
    </row>
    <row r="1611" spans="1:6" ht="11.25">
      <c r="A1611" s="229" t="s">
        <v>153</v>
      </c>
      <c r="B1611" s="471"/>
      <c r="C1611" s="471"/>
      <c r="D1611" s="179" t="s">
        <v>154</v>
      </c>
      <c r="E1611" s="274"/>
      <c r="F1611" s="233">
        <f>Base!G1740</f>
        <v>3.797567500249078</v>
      </c>
    </row>
    <row r="1612" spans="1:6" ht="11.25">
      <c r="A1612" s="229" t="s">
        <v>407</v>
      </c>
      <c r="B1612" s="471"/>
      <c r="C1612" s="471"/>
      <c r="D1612" s="179" t="s">
        <v>369</v>
      </c>
      <c r="E1612" s="274"/>
      <c r="F1612" s="233">
        <f>Base!G1741</f>
        <v>3.797567500249078</v>
      </c>
    </row>
    <row r="1613" spans="1:6" ht="11.25">
      <c r="A1613" s="229" t="s">
        <v>408</v>
      </c>
      <c r="B1613" s="471"/>
      <c r="C1613" s="471"/>
      <c r="D1613" s="179" t="s">
        <v>409</v>
      </c>
      <c r="E1613" s="274"/>
      <c r="F1613" s="233">
        <f>Base!G1742</f>
        <v>1.4727408588223572</v>
      </c>
    </row>
    <row r="1614" spans="1:6" ht="11.25">
      <c r="A1614" s="229" t="s">
        <v>337</v>
      </c>
      <c r="B1614" s="471"/>
      <c r="C1614" s="471"/>
      <c r="D1614" s="179" t="s">
        <v>410</v>
      </c>
      <c r="E1614" s="274"/>
      <c r="F1614" s="233">
        <f>Base!G1743</f>
        <v>7.342665138985752</v>
      </c>
    </row>
    <row r="1615" spans="1:6" ht="11.25">
      <c r="A1615" s="229" t="s">
        <v>411</v>
      </c>
      <c r="B1615" s="471"/>
      <c r="C1615" s="471"/>
      <c r="D1615" s="179" t="s">
        <v>412</v>
      </c>
      <c r="E1615" s="274"/>
      <c r="F1615" s="233">
        <f>Base!G1744</f>
        <v>2.9349621400816974</v>
      </c>
    </row>
    <row r="1616" spans="1:6" ht="11.25">
      <c r="A1616" s="229"/>
      <c r="B1616" s="471"/>
      <c r="C1616" s="471"/>
      <c r="D1616" s="180" t="s">
        <v>155</v>
      </c>
      <c r="E1616" s="275"/>
      <c r="F1616" s="227">
        <f>SUM(F1608:F1615)</f>
        <v>1019.8414860017934</v>
      </c>
    </row>
    <row r="1617" spans="1:6" ht="11.25">
      <c r="A1617" s="473"/>
      <c r="B1617" s="471"/>
      <c r="C1617" s="471"/>
      <c r="D1617" s="471"/>
      <c r="E1617" s="474"/>
      <c r="F1617" s="475"/>
    </row>
    <row r="1618" spans="1:6" ht="11.25">
      <c r="A1618" s="229" t="s">
        <v>323</v>
      </c>
      <c r="B1618" s="471" t="s">
        <v>35</v>
      </c>
      <c r="C1618" s="471"/>
      <c r="D1618" s="471"/>
      <c r="E1618" s="474"/>
      <c r="F1618" s="475"/>
    </row>
    <row r="1619" spans="1:6" ht="11.25">
      <c r="A1619" s="473"/>
      <c r="B1619" s="471"/>
      <c r="C1619" s="471"/>
      <c r="D1619" s="471"/>
      <c r="E1619" s="474"/>
      <c r="F1619" s="475"/>
    </row>
    <row r="1620" spans="1:6" ht="11.25">
      <c r="A1620" s="229"/>
      <c r="B1620" s="471"/>
      <c r="C1620" s="471"/>
      <c r="D1620" s="179" t="s">
        <v>145</v>
      </c>
      <c r="E1620" s="274"/>
      <c r="F1620" s="233">
        <f>F1616*10%</f>
        <v>101.98414860017935</v>
      </c>
    </row>
    <row r="1621" spans="1:6" ht="11.25">
      <c r="A1621" s="229"/>
      <c r="B1621" s="471"/>
      <c r="C1621" s="471"/>
      <c r="D1621" s="179" t="s">
        <v>160</v>
      </c>
      <c r="E1621" s="274"/>
      <c r="F1621" s="233">
        <f>Base!G1750</f>
        <v>5.480699910331772</v>
      </c>
    </row>
    <row r="1622" spans="1:6" ht="12" thickBot="1">
      <c r="A1622" s="234"/>
      <c r="B1622" s="479"/>
      <c r="C1622" s="479"/>
      <c r="D1622" s="187" t="s">
        <v>155</v>
      </c>
      <c r="E1622" s="276"/>
      <c r="F1622" s="228">
        <f>SUM(F1620:F1621)</f>
        <v>107.46484851051113</v>
      </c>
    </row>
    <row r="1623" spans="1:6" ht="12.75" customHeight="1" thickBot="1">
      <c r="A1623" s="476" t="s">
        <v>144</v>
      </c>
      <c r="B1623" s="477"/>
      <c r="C1623" s="477"/>
      <c r="D1623" s="478"/>
      <c r="E1623" s="256"/>
      <c r="F1623" s="188">
        <f>SUM(F1622+F1616)</f>
        <v>1127.3063345123046</v>
      </c>
    </row>
    <row r="1624" spans="1:6" ht="12" thickBot="1">
      <c r="A1624" s="238"/>
      <c r="B1624" s="555"/>
      <c r="C1624" s="556"/>
      <c r="D1624" s="198" t="s">
        <v>194</v>
      </c>
      <c r="E1624" s="283"/>
      <c r="F1624" s="243">
        <f>Base!G1755</f>
        <v>1046.2456256849655</v>
      </c>
    </row>
    <row r="1625" spans="1:6" ht="11.25">
      <c r="A1625" s="229"/>
      <c r="B1625" s="471" t="s">
        <v>111</v>
      </c>
      <c r="C1625" s="471"/>
      <c r="D1625" s="194" t="s">
        <v>376</v>
      </c>
      <c r="E1625" s="281"/>
      <c r="F1625" s="233">
        <f>Base!G1756</f>
        <v>22.848522466872566</v>
      </c>
    </row>
    <row r="1626" spans="1:6" ht="11.25">
      <c r="A1626" s="229"/>
      <c r="B1626" s="471" t="s">
        <v>121</v>
      </c>
      <c r="C1626" s="471"/>
      <c r="D1626" s="179" t="s">
        <v>406</v>
      </c>
      <c r="E1626" s="274"/>
      <c r="F1626" s="233">
        <f>Base!G1757</f>
        <v>4.565496662349307</v>
      </c>
    </row>
    <row r="1627" spans="1:6" ht="11.25">
      <c r="A1627" s="229" t="s">
        <v>153</v>
      </c>
      <c r="B1627" s="471"/>
      <c r="C1627" s="471"/>
      <c r="D1627" s="179" t="s">
        <v>154</v>
      </c>
      <c r="E1627" s="274"/>
      <c r="F1627" s="233">
        <f>Base!G1758</f>
        <v>3.797567500249078</v>
      </c>
    </row>
    <row r="1628" spans="1:6" ht="11.25">
      <c r="A1628" s="229" t="s">
        <v>407</v>
      </c>
      <c r="B1628" s="471"/>
      <c r="C1628" s="471"/>
      <c r="D1628" s="179" t="s">
        <v>369</v>
      </c>
      <c r="E1628" s="274"/>
      <c r="F1628" s="233">
        <f>Base!G1759</f>
        <v>3.797567500249078</v>
      </c>
    </row>
    <row r="1629" spans="1:6" ht="11.25">
      <c r="A1629" s="229" t="s">
        <v>408</v>
      </c>
      <c r="B1629" s="471"/>
      <c r="C1629" s="471"/>
      <c r="D1629" s="179" t="s">
        <v>409</v>
      </c>
      <c r="E1629" s="274"/>
      <c r="F1629" s="233">
        <f>Base!G1760</f>
        <v>1.4727408588223572</v>
      </c>
    </row>
    <row r="1630" spans="1:6" ht="11.25">
      <c r="A1630" s="229" t="s">
        <v>337</v>
      </c>
      <c r="B1630" s="471"/>
      <c r="C1630" s="471"/>
      <c r="D1630" s="179" t="s">
        <v>410</v>
      </c>
      <c r="E1630" s="274"/>
      <c r="F1630" s="233">
        <f>Base!G1761</f>
        <v>7.342665138985752</v>
      </c>
    </row>
    <row r="1631" spans="1:6" ht="11.25">
      <c r="A1631" s="229" t="s">
        <v>411</v>
      </c>
      <c r="B1631" s="471"/>
      <c r="C1631" s="471"/>
      <c r="D1631" s="179" t="s">
        <v>412</v>
      </c>
      <c r="E1631" s="274"/>
      <c r="F1631" s="233">
        <f>Base!G1762</f>
        <v>2.9349621400816974</v>
      </c>
    </row>
    <row r="1632" spans="1:6" ht="11.25">
      <c r="A1632" s="229"/>
      <c r="B1632" s="471"/>
      <c r="C1632" s="471"/>
      <c r="D1632" s="180" t="s">
        <v>155</v>
      </c>
      <c r="E1632" s="275"/>
      <c r="F1632" s="227">
        <f>SUM(F1624:F1631)</f>
        <v>1093.005147952575</v>
      </c>
    </row>
    <row r="1633" spans="1:6" ht="11.25">
      <c r="A1633" s="473"/>
      <c r="B1633" s="471"/>
      <c r="C1633" s="471"/>
      <c r="D1633" s="471"/>
      <c r="E1633" s="474"/>
      <c r="F1633" s="475"/>
    </row>
    <row r="1634" spans="1:6" ht="11.25">
      <c r="A1634" s="229" t="s">
        <v>323</v>
      </c>
      <c r="B1634" s="471" t="s">
        <v>36</v>
      </c>
      <c r="C1634" s="471"/>
      <c r="D1634" s="471"/>
      <c r="E1634" s="474"/>
      <c r="F1634" s="475"/>
    </row>
    <row r="1635" spans="1:6" ht="11.25">
      <c r="A1635" s="473"/>
      <c r="B1635" s="471"/>
      <c r="C1635" s="471"/>
      <c r="D1635" s="471"/>
      <c r="E1635" s="474"/>
      <c r="F1635" s="475"/>
    </row>
    <row r="1636" spans="1:6" ht="11.25">
      <c r="A1636" s="229"/>
      <c r="B1636" s="471"/>
      <c r="C1636" s="471"/>
      <c r="D1636" s="179" t="s">
        <v>145</v>
      </c>
      <c r="E1636" s="274"/>
      <c r="F1636" s="233">
        <f>F1632*10%</f>
        <v>109.30051479525751</v>
      </c>
    </row>
    <row r="1637" spans="1:6" ht="11.25">
      <c r="A1637" s="229"/>
      <c r="B1637" s="471"/>
      <c r="C1637" s="471"/>
      <c r="D1637" s="179" t="s">
        <v>160</v>
      </c>
      <c r="E1637" s="274"/>
      <c r="F1637" s="233">
        <f>Base!G1768</f>
        <v>5.480699910331772</v>
      </c>
    </row>
    <row r="1638" spans="1:6" ht="12" thickBot="1">
      <c r="A1638" s="234"/>
      <c r="B1638" s="479"/>
      <c r="C1638" s="479"/>
      <c r="D1638" s="187" t="s">
        <v>155</v>
      </c>
      <c r="E1638" s="276"/>
      <c r="F1638" s="228">
        <f>SUM(F1636:F1637)</f>
        <v>114.78121470558929</v>
      </c>
    </row>
    <row r="1639" spans="1:6" ht="12.75" customHeight="1" thickBot="1">
      <c r="A1639" s="476" t="s">
        <v>144</v>
      </c>
      <c r="B1639" s="477"/>
      <c r="C1639" s="477"/>
      <c r="D1639" s="478"/>
      <c r="E1639" s="256"/>
      <c r="F1639" s="188">
        <f>SUM(F1638+F1632)</f>
        <v>1207.7863626581643</v>
      </c>
    </row>
    <row r="1640" spans="1:6" ht="12" thickBot="1">
      <c r="A1640" s="229"/>
      <c r="B1640" s="471"/>
      <c r="C1640" s="474"/>
      <c r="D1640" s="198" t="s">
        <v>195</v>
      </c>
      <c r="E1640" s="283"/>
      <c r="F1640" s="244">
        <f>Base!G1773</f>
        <v>1119.4092876357474</v>
      </c>
    </row>
    <row r="1641" spans="1:6" ht="11.25">
      <c r="A1641" s="229"/>
      <c r="B1641" s="471" t="s">
        <v>111</v>
      </c>
      <c r="C1641" s="471"/>
      <c r="D1641" s="194" t="s">
        <v>376</v>
      </c>
      <c r="E1641" s="281"/>
      <c r="F1641" s="233">
        <f>Base!G1774</f>
        <v>22.848522466872566</v>
      </c>
    </row>
    <row r="1642" spans="1:6" ht="11.25">
      <c r="A1642" s="229"/>
      <c r="B1642" s="471" t="s">
        <v>121</v>
      </c>
      <c r="C1642" s="471"/>
      <c r="D1642" s="179" t="s">
        <v>406</v>
      </c>
      <c r="E1642" s="274"/>
      <c r="F1642" s="233">
        <f>Base!G1775</f>
        <v>4.565496662349307</v>
      </c>
    </row>
    <row r="1643" spans="1:6" ht="11.25">
      <c r="A1643" s="229" t="s">
        <v>153</v>
      </c>
      <c r="B1643" s="471"/>
      <c r="C1643" s="471"/>
      <c r="D1643" s="179" t="s">
        <v>154</v>
      </c>
      <c r="E1643" s="274"/>
      <c r="F1643" s="233">
        <f>Base!G1776</f>
        <v>3.797567500249078</v>
      </c>
    </row>
    <row r="1644" spans="1:6" ht="11.25">
      <c r="A1644" s="229" t="s">
        <v>407</v>
      </c>
      <c r="B1644" s="471"/>
      <c r="C1644" s="471"/>
      <c r="D1644" s="179" t="s">
        <v>369</v>
      </c>
      <c r="E1644" s="274"/>
      <c r="F1644" s="233">
        <f>Base!G1777</f>
        <v>3.797567500249078</v>
      </c>
    </row>
    <row r="1645" spans="1:6" ht="11.25">
      <c r="A1645" s="229" t="s">
        <v>408</v>
      </c>
      <c r="B1645" s="471"/>
      <c r="C1645" s="471"/>
      <c r="D1645" s="179" t="s">
        <v>409</v>
      </c>
      <c r="E1645" s="274"/>
      <c r="F1645" s="233">
        <f>Base!G1778</f>
        <v>1.4727408588223572</v>
      </c>
    </row>
    <row r="1646" spans="1:6" ht="11.25">
      <c r="A1646" s="229" t="s">
        <v>337</v>
      </c>
      <c r="B1646" s="471"/>
      <c r="C1646" s="471"/>
      <c r="D1646" s="179" t="s">
        <v>410</v>
      </c>
      <c r="E1646" s="274"/>
      <c r="F1646" s="233">
        <f>Base!G1779</f>
        <v>7.342665138985752</v>
      </c>
    </row>
    <row r="1647" spans="1:6" ht="11.25">
      <c r="A1647" s="229" t="s">
        <v>411</v>
      </c>
      <c r="B1647" s="471"/>
      <c r="C1647" s="471"/>
      <c r="D1647" s="179" t="s">
        <v>412</v>
      </c>
      <c r="E1647" s="274"/>
      <c r="F1647" s="233">
        <f>Base!G1780</f>
        <v>2.9349621400816974</v>
      </c>
    </row>
    <row r="1648" spans="1:6" ht="11.25">
      <c r="A1648" s="229"/>
      <c r="B1648" s="471"/>
      <c r="C1648" s="471"/>
      <c r="D1648" s="180" t="s">
        <v>155</v>
      </c>
      <c r="E1648" s="275"/>
      <c r="F1648" s="227">
        <f>SUM(F1640:F1647)</f>
        <v>1166.168809903357</v>
      </c>
    </row>
    <row r="1649" spans="1:6" ht="11.25">
      <c r="A1649" s="473"/>
      <c r="B1649" s="471"/>
      <c r="C1649" s="471"/>
      <c r="D1649" s="471"/>
      <c r="E1649" s="474"/>
      <c r="F1649" s="475"/>
    </row>
    <row r="1650" spans="1:6" ht="11.25">
      <c r="A1650" s="229" t="s">
        <v>323</v>
      </c>
      <c r="B1650" s="471" t="s">
        <v>25</v>
      </c>
      <c r="C1650" s="471"/>
      <c r="D1650" s="471"/>
      <c r="E1650" s="474"/>
      <c r="F1650" s="475"/>
    </row>
    <row r="1651" spans="1:6" ht="11.25">
      <c r="A1651" s="473"/>
      <c r="B1651" s="471"/>
      <c r="C1651" s="471"/>
      <c r="D1651" s="471"/>
      <c r="E1651" s="474"/>
      <c r="F1651" s="475"/>
    </row>
    <row r="1652" spans="1:6" ht="11.25">
      <c r="A1652" s="229"/>
      <c r="B1652" s="471"/>
      <c r="C1652" s="471"/>
      <c r="D1652" s="179" t="s">
        <v>145</v>
      </c>
      <c r="E1652" s="274"/>
      <c r="F1652" s="233">
        <f>F1648*10%</f>
        <v>116.6168809903357</v>
      </c>
    </row>
    <row r="1653" spans="1:6" ht="11.25">
      <c r="A1653" s="229"/>
      <c r="B1653" s="471"/>
      <c r="C1653" s="471"/>
      <c r="D1653" s="179" t="s">
        <v>160</v>
      </c>
      <c r="E1653" s="274"/>
      <c r="F1653" s="233">
        <f>Base!G1786</f>
        <v>5.480699910331772</v>
      </c>
    </row>
    <row r="1654" spans="1:6" ht="12" thickBot="1">
      <c r="A1654" s="234"/>
      <c r="B1654" s="479"/>
      <c r="C1654" s="479"/>
      <c r="D1654" s="187" t="s">
        <v>155</v>
      </c>
      <c r="E1654" s="276"/>
      <c r="F1654" s="228">
        <f>SUM(F1652:F1653)</f>
        <v>122.09758090066748</v>
      </c>
    </row>
    <row r="1655" spans="1:6" ht="12.75" customHeight="1" thickBot="1">
      <c r="A1655" s="476" t="s">
        <v>144</v>
      </c>
      <c r="B1655" s="477"/>
      <c r="C1655" s="477"/>
      <c r="D1655" s="477"/>
      <c r="E1655" s="255"/>
      <c r="F1655" s="188">
        <f>SUM(F1648+F1654)</f>
        <v>1288.2663908040245</v>
      </c>
    </row>
    <row r="1656" spans="1:6" ht="12" thickBot="1">
      <c r="A1656" s="229"/>
      <c r="B1656" s="471"/>
      <c r="C1656" s="474"/>
      <c r="D1656" s="198" t="s">
        <v>427</v>
      </c>
      <c r="E1656" s="283"/>
      <c r="F1656" s="244">
        <f>Base!G1791</f>
        <v>1175.194607452426</v>
      </c>
    </row>
    <row r="1657" spans="1:6" ht="11.25">
      <c r="A1657" s="229"/>
      <c r="B1657" s="471" t="s">
        <v>111</v>
      </c>
      <c r="C1657" s="471"/>
      <c r="D1657" s="194" t="s">
        <v>376</v>
      </c>
      <c r="E1657" s="281"/>
      <c r="F1657" s="233">
        <f>Base!G1792</f>
        <v>22.848522466872566</v>
      </c>
    </row>
    <row r="1658" spans="1:6" ht="11.25">
      <c r="A1658" s="229"/>
      <c r="B1658" s="471" t="s">
        <v>121</v>
      </c>
      <c r="C1658" s="471"/>
      <c r="D1658" s="179" t="s">
        <v>406</v>
      </c>
      <c r="E1658" s="274"/>
      <c r="F1658" s="233">
        <f>Base!G1793</f>
        <v>4.565496662349307</v>
      </c>
    </row>
    <row r="1659" spans="1:6" ht="11.25">
      <c r="A1659" s="229" t="s">
        <v>153</v>
      </c>
      <c r="B1659" s="471"/>
      <c r="C1659" s="471"/>
      <c r="D1659" s="179" t="s">
        <v>154</v>
      </c>
      <c r="E1659" s="274"/>
      <c r="F1659" s="233">
        <f>Base!G1794</f>
        <v>3.797567500249078</v>
      </c>
    </row>
    <row r="1660" spans="1:6" ht="11.25">
      <c r="A1660" s="229" t="s">
        <v>407</v>
      </c>
      <c r="B1660" s="471"/>
      <c r="C1660" s="471"/>
      <c r="D1660" s="179" t="s">
        <v>369</v>
      </c>
      <c r="E1660" s="274"/>
      <c r="F1660" s="233">
        <f>Base!G1795</f>
        <v>3.797567500249078</v>
      </c>
    </row>
    <row r="1661" spans="1:6" ht="11.25">
      <c r="A1661" s="229" t="s">
        <v>408</v>
      </c>
      <c r="B1661" s="471"/>
      <c r="C1661" s="471"/>
      <c r="D1661" s="179" t="s">
        <v>409</v>
      </c>
      <c r="E1661" s="274"/>
      <c r="F1661" s="233">
        <f>Base!G1796</f>
        <v>1.4727408588223572</v>
      </c>
    </row>
    <row r="1662" spans="1:6" ht="11.25">
      <c r="A1662" s="229" t="s">
        <v>337</v>
      </c>
      <c r="B1662" s="471"/>
      <c r="C1662" s="471"/>
      <c r="D1662" s="179" t="s">
        <v>410</v>
      </c>
      <c r="E1662" s="274"/>
      <c r="F1662" s="233">
        <f>Base!G1797</f>
        <v>7.342665138985752</v>
      </c>
    </row>
    <row r="1663" spans="1:6" ht="11.25">
      <c r="A1663" s="229" t="s">
        <v>411</v>
      </c>
      <c r="B1663" s="471"/>
      <c r="C1663" s="471"/>
      <c r="D1663" s="179" t="s">
        <v>412</v>
      </c>
      <c r="E1663" s="274"/>
      <c r="F1663" s="233">
        <f>Base!G1798</f>
        <v>2.9349621400816974</v>
      </c>
    </row>
    <row r="1664" spans="1:6" ht="11.25">
      <c r="A1664" s="229"/>
      <c r="B1664" s="471"/>
      <c r="C1664" s="471"/>
      <c r="D1664" s="180" t="s">
        <v>155</v>
      </c>
      <c r="E1664" s="275"/>
      <c r="F1664" s="227">
        <f>SUM(F1656:F1663)</f>
        <v>1221.9541297200356</v>
      </c>
    </row>
    <row r="1665" spans="1:6" ht="11.25">
      <c r="A1665" s="473"/>
      <c r="B1665" s="471"/>
      <c r="C1665" s="471"/>
      <c r="D1665" s="471"/>
      <c r="E1665" s="474"/>
      <c r="F1665" s="475"/>
    </row>
    <row r="1666" spans="1:6" ht="11.25">
      <c r="A1666" s="229" t="s">
        <v>323</v>
      </c>
      <c r="B1666" s="471" t="s">
        <v>37</v>
      </c>
      <c r="C1666" s="471"/>
      <c r="D1666" s="471"/>
      <c r="E1666" s="474"/>
      <c r="F1666" s="475"/>
    </row>
    <row r="1667" spans="1:6" ht="11.25">
      <c r="A1667" s="473"/>
      <c r="B1667" s="471"/>
      <c r="C1667" s="471"/>
      <c r="D1667" s="471"/>
      <c r="E1667" s="474"/>
      <c r="F1667" s="475"/>
    </row>
    <row r="1668" spans="1:6" ht="11.25">
      <c r="A1668" s="229"/>
      <c r="B1668" s="471"/>
      <c r="C1668" s="471"/>
      <c r="D1668" s="179" t="s">
        <v>145</v>
      </c>
      <c r="E1668" s="274"/>
      <c r="F1668" s="233">
        <f>F1664*10%</f>
        <v>122.19541297200357</v>
      </c>
    </row>
    <row r="1669" spans="1:6" ht="11.25">
      <c r="A1669" s="229"/>
      <c r="B1669" s="471"/>
      <c r="C1669" s="471"/>
      <c r="D1669" s="179" t="s">
        <v>160</v>
      </c>
      <c r="E1669" s="274"/>
      <c r="F1669" s="233">
        <f>Base!G1804</f>
        <v>5.480699910331772</v>
      </c>
    </row>
    <row r="1670" spans="1:6" ht="12" thickBot="1">
      <c r="A1670" s="234"/>
      <c r="B1670" s="479"/>
      <c r="C1670" s="479"/>
      <c r="D1670" s="187" t="s">
        <v>155</v>
      </c>
      <c r="E1670" s="276"/>
      <c r="F1670" s="228">
        <f>SUM(F1668:F1669)</f>
        <v>127.67611288233533</v>
      </c>
    </row>
    <row r="1671" spans="1:6" ht="12.75" customHeight="1" thickBot="1">
      <c r="A1671" s="476" t="s">
        <v>144</v>
      </c>
      <c r="B1671" s="477"/>
      <c r="C1671" s="477"/>
      <c r="D1671" s="478"/>
      <c r="E1671" s="256"/>
      <c r="F1671" s="188">
        <f>SUM(F1664+F1670)</f>
        <v>1349.6302426023708</v>
      </c>
    </row>
    <row r="1672" spans="1:6" ht="12" thickBot="1">
      <c r="A1672" s="480" t="s">
        <v>434</v>
      </c>
      <c r="B1672" s="481"/>
      <c r="C1672" s="481"/>
      <c r="D1672" s="481"/>
      <c r="E1672" s="482"/>
      <c r="F1672" s="483"/>
    </row>
    <row r="1673" spans="1:6" ht="12" thickBot="1">
      <c r="A1673" s="193" t="s">
        <v>100</v>
      </c>
      <c r="B1673" s="530" t="s">
        <v>101</v>
      </c>
      <c r="C1673" s="533"/>
      <c r="D1673" s="193" t="s">
        <v>102</v>
      </c>
      <c r="E1673" s="193"/>
      <c r="F1673" s="195" t="s">
        <v>103</v>
      </c>
    </row>
    <row r="1674" spans="1:6" ht="11.25">
      <c r="A1674" s="238" t="s">
        <v>337</v>
      </c>
      <c r="B1674" s="555"/>
      <c r="C1674" s="555"/>
      <c r="D1674" s="194" t="s">
        <v>435</v>
      </c>
      <c r="E1674" s="281"/>
      <c r="F1674" s="239">
        <f>Base!G1811</f>
        <v>7.342665138985752</v>
      </c>
    </row>
    <row r="1675" spans="1:6" ht="11.25">
      <c r="A1675" s="229" t="s">
        <v>411</v>
      </c>
      <c r="B1675" s="471"/>
      <c r="C1675" s="471"/>
      <c r="D1675" s="179" t="s">
        <v>436</v>
      </c>
      <c r="E1675" s="274"/>
      <c r="F1675" s="233">
        <f>Base!G1812</f>
        <v>2.9349621400816974</v>
      </c>
    </row>
    <row r="1676" spans="1:6" ht="11.25">
      <c r="A1676" s="229" t="s">
        <v>153</v>
      </c>
      <c r="B1676" s="471"/>
      <c r="C1676" s="471"/>
      <c r="D1676" s="179" t="s">
        <v>154</v>
      </c>
      <c r="E1676" s="274"/>
      <c r="F1676" s="233">
        <f>Base!G1813</f>
        <v>3.797567500249078</v>
      </c>
    </row>
    <row r="1677" spans="1:6" ht="11.25">
      <c r="A1677" s="229" t="s">
        <v>142</v>
      </c>
      <c r="B1677" s="471"/>
      <c r="C1677" s="471"/>
      <c r="D1677" s="179" t="s">
        <v>437</v>
      </c>
      <c r="E1677" s="274"/>
      <c r="F1677" s="233">
        <f>Base!G1814</f>
        <v>1.4727408588223572</v>
      </c>
    </row>
    <row r="1678" spans="1:6" ht="11.25">
      <c r="A1678" s="229"/>
      <c r="B1678" s="471"/>
      <c r="C1678" s="471"/>
      <c r="D1678" s="180" t="s">
        <v>155</v>
      </c>
      <c r="E1678" s="275"/>
      <c r="F1678" s="227">
        <f>SUM(F1674:F1677)</f>
        <v>15.547935638138885</v>
      </c>
    </row>
    <row r="1679" spans="1:6" ht="11.25">
      <c r="A1679" s="229" t="s">
        <v>323</v>
      </c>
      <c r="B1679" s="471" t="s">
        <v>38</v>
      </c>
      <c r="C1679" s="471"/>
      <c r="D1679" s="471"/>
      <c r="E1679" s="474"/>
      <c r="F1679" s="475"/>
    </row>
    <row r="1680" spans="1:6" ht="11.25">
      <c r="A1680" s="473"/>
      <c r="B1680" s="471"/>
      <c r="C1680" s="471"/>
      <c r="D1680" s="471"/>
      <c r="E1680" s="474"/>
      <c r="F1680" s="475"/>
    </row>
    <row r="1681" spans="1:6" ht="12" thickBot="1">
      <c r="A1681" s="234"/>
      <c r="B1681" s="479"/>
      <c r="C1681" s="479"/>
      <c r="D1681" s="189" t="s">
        <v>145</v>
      </c>
      <c r="E1681" s="277"/>
      <c r="F1681" s="235">
        <f>F1678*10%</f>
        <v>1.5547935638138886</v>
      </c>
    </row>
    <row r="1682" spans="1:6" ht="12.75" customHeight="1" thickBot="1">
      <c r="A1682" s="476" t="s">
        <v>144</v>
      </c>
      <c r="B1682" s="477"/>
      <c r="C1682" s="477"/>
      <c r="D1682" s="478"/>
      <c r="E1682" s="256"/>
      <c r="F1682" s="188">
        <f>SUM(F1681+F1678)</f>
        <v>17.102729201952773</v>
      </c>
    </row>
    <row r="1683" spans="1:6" ht="35.25" customHeight="1">
      <c r="A1683" s="502" t="s">
        <v>455</v>
      </c>
      <c r="B1683" s="503"/>
      <c r="C1683" s="503"/>
      <c r="D1683" s="503"/>
      <c r="E1683" s="503"/>
      <c r="F1683" s="504"/>
    </row>
    <row r="1684" spans="1:6" ht="35.25" customHeight="1" thickBot="1">
      <c r="A1684" s="505" t="s">
        <v>456</v>
      </c>
      <c r="B1684" s="506"/>
      <c r="C1684" s="506"/>
      <c r="D1684" s="506"/>
      <c r="E1684" s="506"/>
      <c r="F1684" s="507"/>
    </row>
    <row r="1685" spans="1:6" ht="12" thickBot="1">
      <c r="A1685" s="480" t="s">
        <v>493</v>
      </c>
      <c r="B1685" s="481"/>
      <c r="C1685" s="481"/>
      <c r="D1685" s="481"/>
      <c r="E1685" s="482"/>
      <c r="F1685" s="483"/>
    </row>
    <row r="1686" spans="1:6" ht="12" thickBot="1">
      <c r="A1686" s="193" t="s">
        <v>100</v>
      </c>
      <c r="B1686" s="530" t="s">
        <v>101</v>
      </c>
      <c r="C1686" s="533"/>
      <c r="D1686" s="193" t="s">
        <v>102</v>
      </c>
      <c r="E1686" s="193"/>
      <c r="F1686" s="195" t="s">
        <v>103</v>
      </c>
    </row>
    <row r="1687" spans="1:6" ht="11.25">
      <c r="A1687" s="214" t="s">
        <v>104</v>
      </c>
      <c r="B1687" s="466" t="s">
        <v>158</v>
      </c>
      <c r="C1687" s="466"/>
      <c r="D1687" s="200" t="s">
        <v>494</v>
      </c>
      <c r="E1687" s="278"/>
      <c r="F1687" s="236">
        <f>Base!G1825</f>
        <v>29.244425625186807</v>
      </c>
    </row>
    <row r="1688" spans="1:6" ht="11.25">
      <c r="A1688" s="162" t="s">
        <v>153</v>
      </c>
      <c r="B1688" s="467"/>
      <c r="C1688" s="467"/>
      <c r="D1688" s="181" t="s">
        <v>154</v>
      </c>
      <c r="E1688" s="279"/>
      <c r="F1688" s="222">
        <f>Base!G1826</f>
        <v>3.797567500249078</v>
      </c>
    </row>
    <row r="1689" spans="1:6" ht="11.25">
      <c r="A1689" s="162"/>
      <c r="B1689" s="467"/>
      <c r="C1689" s="467"/>
      <c r="D1689" s="167" t="s">
        <v>155</v>
      </c>
      <c r="E1689" s="267"/>
      <c r="F1689" s="227">
        <f>SUM(F1687:F1688)</f>
        <v>33.04199312543589</v>
      </c>
    </row>
    <row r="1690" spans="1:6" ht="11.25">
      <c r="A1690" s="468"/>
      <c r="B1690" s="467"/>
      <c r="C1690" s="467"/>
      <c r="D1690" s="467"/>
      <c r="E1690" s="469"/>
      <c r="F1690" s="470"/>
    </row>
    <row r="1691" spans="1:6" ht="11.25">
      <c r="A1691" s="162" t="s">
        <v>323</v>
      </c>
      <c r="B1691" s="467" t="s">
        <v>39</v>
      </c>
      <c r="C1691" s="467"/>
      <c r="D1691" s="467"/>
      <c r="E1691" s="469"/>
      <c r="F1691" s="470"/>
    </row>
    <row r="1692" spans="1:6" ht="11.25">
      <c r="A1692" s="468"/>
      <c r="B1692" s="467"/>
      <c r="C1692" s="467"/>
      <c r="D1692" s="467"/>
      <c r="E1692" s="469"/>
      <c r="F1692" s="470"/>
    </row>
    <row r="1693" spans="1:6" ht="11.25">
      <c r="A1693" s="162"/>
      <c r="B1693" s="467"/>
      <c r="C1693" s="467"/>
      <c r="D1693" s="181" t="s">
        <v>145</v>
      </c>
      <c r="E1693" s="279"/>
      <c r="F1693" s="222">
        <f>F1689*10%</f>
        <v>3.304199312543589</v>
      </c>
    </row>
    <row r="1694" spans="1:6" ht="11.25">
      <c r="A1694" s="162"/>
      <c r="B1694" s="467"/>
      <c r="C1694" s="467"/>
      <c r="D1694" s="181" t="s">
        <v>160</v>
      </c>
      <c r="E1694" s="279"/>
      <c r="F1694" s="222">
        <f>Base!G1832</f>
        <v>7.290067251170668</v>
      </c>
    </row>
    <row r="1695" spans="1:6" ht="12" thickBot="1">
      <c r="A1695" s="218"/>
      <c r="B1695" s="472"/>
      <c r="C1695" s="472"/>
      <c r="D1695" s="175" t="s">
        <v>155</v>
      </c>
      <c r="E1695" s="271"/>
      <c r="F1695" s="246">
        <f>SUM(F1693:F1694)</f>
        <v>10.594266563714257</v>
      </c>
    </row>
    <row r="1696" spans="1:6" ht="13.5" customHeight="1" thickBot="1">
      <c r="A1696" s="487" t="s">
        <v>144</v>
      </c>
      <c r="B1696" s="488"/>
      <c r="C1696" s="488"/>
      <c r="D1696" s="489"/>
      <c r="E1696" s="258"/>
      <c r="F1696" s="188">
        <f>SUM(F1689+F1695)</f>
        <v>43.636259689150144</v>
      </c>
    </row>
    <row r="1697" spans="1:6" ht="12" thickBot="1">
      <c r="A1697" s="480" t="s">
        <v>495</v>
      </c>
      <c r="B1697" s="481"/>
      <c r="C1697" s="481"/>
      <c r="D1697" s="481"/>
      <c r="E1697" s="482"/>
      <c r="F1697" s="483"/>
    </row>
    <row r="1698" spans="1:6" ht="12" thickBot="1">
      <c r="A1698" s="193" t="s">
        <v>100</v>
      </c>
      <c r="B1698" s="530" t="s">
        <v>101</v>
      </c>
      <c r="C1698" s="533"/>
      <c r="D1698" s="193" t="s">
        <v>102</v>
      </c>
      <c r="E1698" s="193"/>
      <c r="F1698" s="195" t="s">
        <v>103</v>
      </c>
    </row>
    <row r="1699" spans="1:6" ht="12" thickBot="1">
      <c r="A1699" s="480" t="s">
        <v>164</v>
      </c>
      <c r="B1699" s="481"/>
      <c r="C1699" s="481"/>
      <c r="D1699" s="481"/>
      <c r="E1699" s="482"/>
      <c r="F1699" s="483"/>
    </row>
    <row r="1700" spans="1:6" ht="12" thickBot="1">
      <c r="A1700" s="229" t="s">
        <v>104</v>
      </c>
      <c r="B1700" s="471" t="s">
        <v>496</v>
      </c>
      <c r="C1700" s="474"/>
      <c r="D1700" s="198" t="s">
        <v>414</v>
      </c>
      <c r="E1700" s="283"/>
      <c r="F1700" s="244">
        <f>Base!G1840</f>
        <v>38.40697768257447</v>
      </c>
    </row>
    <row r="1701" spans="1:6" ht="11.25">
      <c r="A1701" s="229" t="s">
        <v>153</v>
      </c>
      <c r="B1701" s="471"/>
      <c r="C1701" s="471"/>
      <c r="D1701" s="194" t="s">
        <v>154</v>
      </c>
      <c r="E1701" s="281"/>
      <c r="F1701" s="233">
        <f>Base!G1841</f>
        <v>3.797567500249078</v>
      </c>
    </row>
    <row r="1702" spans="1:6" ht="11.25">
      <c r="A1702" s="229"/>
      <c r="B1702" s="471"/>
      <c r="C1702" s="471"/>
      <c r="D1702" s="180" t="s">
        <v>155</v>
      </c>
      <c r="E1702" s="275"/>
      <c r="F1702" s="227">
        <f>SUM(F1700:F1701)</f>
        <v>42.20454518282355</v>
      </c>
    </row>
    <row r="1703" spans="1:6" ht="11.25">
      <c r="A1703" s="473"/>
      <c r="B1703" s="471"/>
      <c r="C1703" s="471"/>
      <c r="D1703" s="471"/>
      <c r="E1703" s="474"/>
      <c r="F1703" s="475"/>
    </row>
    <row r="1704" spans="1:6" ht="11.25">
      <c r="A1704" s="229" t="s">
        <v>323</v>
      </c>
      <c r="B1704" s="471" t="s">
        <v>40</v>
      </c>
      <c r="C1704" s="471"/>
      <c r="D1704" s="471"/>
      <c r="E1704" s="474"/>
      <c r="F1704" s="475"/>
    </row>
    <row r="1705" spans="1:6" ht="11.25">
      <c r="A1705" s="473"/>
      <c r="B1705" s="471"/>
      <c r="C1705" s="471"/>
      <c r="D1705" s="471"/>
      <c r="E1705" s="474"/>
      <c r="F1705" s="475"/>
    </row>
    <row r="1706" spans="1:6" ht="11.25">
      <c r="A1706" s="229"/>
      <c r="B1706" s="471"/>
      <c r="C1706" s="471"/>
      <c r="D1706" s="179" t="s">
        <v>167</v>
      </c>
      <c r="E1706" s="274"/>
      <c r="F1706" s="233">
        <f>F1702*10%</f>
        <v>4.220454518282355</v>
      </c>
    </row>
    <row r="1707" spans="1:6" ht="11.25">
      <c r="A1707" s="229"/>
      <c r="B1707" s="471"/>
      <c r="C1707" s="471"/>
      <c r="D1707" s="179" t="s">
        <v>160</v>
      </c>
      <c r="E1707" s="274"/>
      <c r="F1707" s="233">
        <f>Base!G1847</f>
        <v>18.27250622696025</v>
      </c>
    </row>
    <row r="1708" spans="1:6" ht="11.25">
      <c r="A1708" s="229"/>
      <c r="B1708" s="471"/>
      <c r="C1708" s="471"/>
      <c r="D1708" s="180" t="s">
        <v>155</v>
      </c>
      <c r="E1708" s="275"/>
      <c r="F1708" s="246">
        <f>SUM(F1706:F1707)</f>
        <v>22.492960745242605</v>
      </c>
    </row>
    <row r="1709" spans="1:6" ht="12" thickBot="1">
      <c r="A1709" s="558"/>
      <c r="B1709" s="479"/>
      <c r="C1709" s="479"/>
      <c r="D1709" s="479"/>
      <c r="E1709" s="559"/>
      <c r="F1709" s="560"/>
    </row>
    <row r="1710" spans="1:6" ht="13.5" customHeight="1" thickBot="1">
      <c r="A1710" s="476" t="s">
        <v>144</v>
      </c>
      <c r="B1710" s="477"/>
      <c r="C1710" s="477"/>
      <c r="D1710" s="478"/>
      <c r="E1710" s="256"/>
      <c r="F1710" s="188">
        <f>SUM(F1702+F1708)</f>
        <v>64.69750592806616</v>
      </c>
    </row>
    <row r="1711" spans="1:6" ht="12" thickBot="1">
      <c r="A1711" s="162"/>
      <c r="B1711" s="467" t="s">
        <v>497</v>
      </c>
      <c r="C1711" s="469"/>
      <c r="D1711" s="198" t="s">
        <v>415</v>
      </c>
      <c r="E1711" s="283"/>
      <c r="F1711" s="247">
        <f>Base!G1852</f>
        <v>47.559010162399126</v>
      </c>
    </row>
    <row r="1712" spans="1:6" ht="11.25">
      <c r="A1712" s="162" t="s">
        <v>153</v>
      </c>
      <c r="B1712" s="467"/>
      <c r="C1712" s="467"/>
      <c r="D1712" s="200" t="s">
        <v>154</v>
      </c>
      <c r="E1712" s="278"/>
      <c r="F1712" s="222">
        <f>Base!G1853</f>
        <v>3.797567500249078</v>
      </c>
    </row>
    <row r="1713" spans="1:6" ht="11.25">
      <c r="A1713" s="225"/>
      <c r="B1713" s="513"/>
      <c r="C1713" s="513"/>
      <c r="D1713" s="167" t="s">
        <v>155</v>
      </c>
      <c r="E1713" s="267"/>
      <c r="F1713" s="227">
        <f>SUM(F1711:F1712)</f>
        <v>51.356577662648206</v>
      </c>
    </row>
    <row r="1714" spans="1:6" ht="11.25">
      <c r="A1714" s="512"/>
      <c r="B1714" s="513"/>
      <c r="C1714" s="513"/>
      <c r="D1714" s="513"/>
      <c r="E1714" s="514"/>
      <c r="F1714" s="515"/>
    </row>
    <row r="1715" spans="1:6" ht="11.25">
      <c r="A1715" s="162" t="s">
        <v>323</v>
      </c>
      <c r="B1715" s="467" t="s">
        <v>41</v>
      </c>
      <c r="C1715" s="467"/>
      <c r="D1715" s="467"/>
      <c r="E1715" s="469"/>
      <c r="F1715" s="470"/>
    </row>
    <row r="1716" spans="1:6" ht="11.25">
      <c r="A1716" s="512"/>
      <c r="B1716" s="513"/>
      <c r="C1716" s="513"/>
      <c r="D1716" s="513"/>
      <c r="E1716" s="514"/>
      <c r="F1716" s="515"/>
    </row>
    <row r="1717" spans="1:6" ht="11.25">
      <c r="A1717" s="162"/>
      <c r="B1717" s="467"/>
      <c r="C1717" s="467"/>
      <c r="D1717" s="181" t="s">
        <v>167</v>
      </c>
      <c r="E1717" s="279"/>
      <c r="F1717" s="222">
        <f>F1713*10%</f>
        <v>5.135657766264821</v>
      </c>
    </row>
    <row r="1718" spans="1:6" ht="11.25">
      <c r="A1718" s="162"/>
      <c r="B1718" s="467"/>
      <c r="C1718" s="467"/>
      <c r="D1718" s="181" t="s">
        <v>160</v>
      </c>
      <c r="E1718" s="279"/>
      <c r="F1718" s="222">
        <f>Base!G1859</f>
        <v>18.27250622696025</v>
      </c>
    </row>
    <row r="1719" spans="1:6" ht="12" thickBot="1">
      <c r="A1719" s="218"/>
      <c r="B1719" s="472"/>
      <c r="C1719" s="472"/>
      <c r="D1719" s="175" t="s">
        <v>155</v>
      </c>
      <c r="E1719" s="271"/>
      <c r="F1719" s="228">
        <f>SUM(F1717:F1718)</f>
        <v>23.40816399322507</v>
      </c>
    </row>
    <row r="1720" spans="1:6" ht="12.75" customHeight="1" thickBot="1">
      <c r="A1720" s="487" t="s">
        <v>144</v>
      </c>
      <c r="B1720" s="488"/>
      <c r="C1720" s="488"/>
      <c r="D1720" s="489"/>
      <c r="E1720" s="258"/>
      <c r="F1720" s="188">
        <f>SUM(F1719+F1713)</f>
        <v>74.76474165587328</v>
      </c>
    </row>
    <row r="1721" spans="1:6" ht="12" thickBot="1">
      <c r="A1721" s="229"/>
      <c r="B1721" s="471" t="s">
        <v>498</v>
      </c>
      <c r="C1721" s="474"/>
      <c r="D1721" s="198" t="s">
        <v>416</v>
      </c>
      <c r="E1721" s="283"/>
      <c r="F1721" s="244">
        <f>Base!G1864</f>
        <v>65.8525555444854</v>
      </c>
    </row>
    <row r="1722" spans="1:6" ht="11.25">
      <c r="A1722" s="229" t="s">
        <v>153</v>
      </c>
      <c r="B1722" s="173"/>
      <c r="C1722" s="185"/>
      <c r="D1722" s="194" t="s">
        <v>154</v>
      </c>
      <c r="E1722" s="281"/>
      <c r="F1722" s="233">
        <f>Base!G1865</f>
        <v>3.797567500249078</v>
      </c>
    </row>
    <row r="1723" spans="1:6" ht="11.25">
      <c r="A1723" s="229"/>
      <c r="B1723" s="557"/>
      <c r="C1723" s="557"/>
      <c r="D1723" s="180" t="s">
        <v>155</v>
      </c>
      <c r="E1723" s="275"/>
      <c r="F1723" s="227">
        <f>SUM(F1721:F1722)</f>
        <v>69.65012304473447</v>
      </c>
    </row>
    <row r="1724" spans="1:6" ht="11.25">
      <c r="A1724" s="473"/>
      <c r="B1724" s="471"/>
      <c r="C1724" s="471"/>
      <c r="D1724" s="471"/>
      <c r="E1724" s="474"/>
      <c r="F1724" s="475"/>
    </row>
    <row r="1725" spans="1:6" ht="11.25">
      <c r="A1725" s="229" t="s">
        <v>323</v>
      </c>
      <c r="B1725" s="471" t="s">
        <v>29</v>
      </c>
      <c r="C1725" s="471"/>
      <c r="D1725" s="471"/>
      <c r="E1725" s="474"/>
      <c r="F1725" s="475"/>
    </row>
    <row r="1726" spans="1:6" ht="11.25">
      <c r="A1726" s="473"/>
      <c r="B1726" s="471"/>
      <c r="C1726" s="471"/>
      <c r="D1726" s="471"/>
      <c r="E1726" s="474"/>
      <c r="F1726" s="475"/>
    </row>
    <row r="1727" spans="1:6" ht="11.25">
      <c r="A1727" s="229"/>
      <c r="B1727" s="471"/>
      <c r="C1727" s="471"/>
      <c r="D1727" s="179" t="s">
        <v>167</v>
      </c>
      <c r="E1727" s="274"/>
      <c r="F1727" s="233">
        <f>F1723*10%</f>
        <v>6.965012304473447</v>
      </c>
    </row>
    <row r="1728" spans="1:6" ht="11.25">
      <c r="A1728" s="229"/>
      <c r="B1728" s="471"/>
      <c r="C1728" s="471"/>
      <c r="D1728" s="179" t="s">
        <v>160</v>
      </c>
      <c r="E1728" s="274"/>
      <c r="F1728" s="233">
        <f>Base!G1871</f>
        <v>18.27250622696025</v>
      </c>
    </row>
    <row r="1729" spans="1:6" ht="12" thickBot="1">
      <c r="A1729" s="234"/>
      <c r="B1729" s="479"/>
      <c r="C1729" s="479"/>
      <c r="D1729" s="187" t="s">
        <v>155</v>
      </c>
      <c r="E1729" s="276"/>
      <c r="F1729" s="230">
        <f>SUM(F1727:F1728)</f>
        <v>25.237518531433697</v>
      </c>
    </row>
    <row r="1730" spans="1:6" ht="12.75" customHeight="1" thickBot="1">
      <c r="A1730" s="476" t="s">
        <v>144</v>
      </c>
      <c r="B1730" s="477"/>
      <c r="C1730" s="477"/>
      <c r="D1730" s="478"/>
      <c r="E1730" s="256"/>
      <c r="F1730" s="188">
        <f>F1729+F1723</f>
        <v>94.88764157616816</v>
      </c>
    </row>
    <row r="1731" spans="1:6" ht="12" thickBot="1">
      <c r="A1731" s="162"/>
      <c r="B1731" s="467" t="s">
        <v>499</v>
      </c>
      <c r="C1731" s="469"/>
      <c r="D1731" s="198" t="s">
        <v>169</v>
      </c>
      <c r="E1731" s="283"/>
      <c r="F1731" s="247">
        <f>Base!G1876</f>
        <v>97.86363006874564</v>
      </c>
    </row>
    <row r="1732" spans="1:6" ht="11.25">
      <c r="A1732" s="162" t="s">
        <v>153</v>
      </c>
      <c r="B1732" s="467"/>
      <c r="C1732" s="467"/>
      <c r="D1732" s="200" t="s">
        <v>154</v>
      </c>
      <c r="E1732" s="278"/>
      <c r="F1732" s="222">
        <f>Base!G1877</f>
        <v>3.797567500249078</v>
      </c>
    </row>
    <row r="1733" spans="1:6" ht="11.25">
      <c r="A1733" s="162"/>
      <c r="B1733" s="467"/>
      <c r="C1733" s="467"/>
      <c r="D1733" s="167" t="s">
        <v>155</v>
      </c>
      <c r="E1733" s="267"/>
      <c r="F1733" s="227">
        <f>SUM(F1731:F1732)</f>
        <v>101.66119756899471</v>
      </c>
    </row>
    <row r="1734" spans="1:6" ht="11.25">
      <c r="A1734" s="468"/>
      <c r="B1734" s="467"/>
      <c r="C1734" s="467"/>
      <c r="D1734" s="467"/>
      <c r="E1734" s="469"/>
      <c r="F1734" s="470"/>
    </row>
    <row r="1735" spans="1:6" ht="11.25">
      <c r="A1735" s="162" t="s">
        <v>323</v>
      </c>
      <c r="B1735" s="467" t="s">
        <v>42</v>
      </c>
      <c r="C1735" s="467"/>
      <c r="D1735" s="467"/>
      <c r="E1735" s="469"/>
      <c r="F1735" s="470"/>
    </row>
    <row r="1736" spans="1:6" ht="11.25">
      <c r="A1736" s="468"/>
      <c r="B1736" s="467"/>
      <c r="C1736" s="467"/>
      <c r="D1736" s="467"/>
      <c r="E1736" s="469"/>
      <c r="F1736" s="470"/>
    </row>
    <row r="1737" spans="1:6" ht="11.25">
      <c r="A1737" s="162"/>
      <c r="B1737" s="467"/>
      <c r="C1737" s="467"/>
      <c r="D1737" s="181" t="s">
        <v>167</v>
      </c>
      <c r="E1737" s="279"/>
      <c r="F1737" s="222">
        <f>F1733*10%</f>
        <v>10.166119756899471</v>
      </c>
    </row>
    <row r="1738" spans="1:6" ht="11.25">
      <c r="A1738" s="162"/>
      <c r="B1738" s="467"/>
      <c r="C1738" s="467"/>
      <c r="D1738" s="181" t="s">
        <v>160</v>
      </c>
      <c r="E1738" s="279"/>
      <c r="F1738" s="222">
        <f>Base!G1883</f>
        <v>18.27250622696025</v>
      </c>
    </row>
    <row r="1739" spans="1:6" ht="12" thickBot="1">
      <c r="A1739" s="218"/>
      <c r="B1739" s="472"/>
      <c r="C1739" s="472"/>
      <c r="D1739" s="175" t="s">
        <v>155</v>
      </c>
      <c r="E1739" s="271"/>
      <c r="F1739" s="230">
        <f>SUM(F1737:F1738)</f>
        <v>28.438625983859723</v>
      </c>
    </row>
    <row r="1740" spans="1:6" ht="12.75" customHeight="1" thickBot="1">
      <c r="A1740" s="487" t="s">
        <v>144</v>
      </c>
      <c r="B1740" s="488"/>
      <c r="C1740" s="488"/>
      <c r="D1740" s="489"/>
      <c r="E1740" s="258"/>
      <c r="F1740" s="188">
        <f>F1739+F1733</f>
        <v>130.09982355285445</v>
      </c>
    </row>
    <row r="1741" spans="1:6" ht="12" thickBot="1">
      <c r="A1741" s="238"/>
      <c r="B1741" s="555" t="s">
        <v>500</v>
      </c>
      <c r="C1741" s="556"/>
      <c r="D1741" s="198" t="s">
        <v>170</v>
      </c>
      <c r="E1741" s="283"/>
      <c r="F1741" s="243">
        <f>Base!G1888</f>
        <v>143.5817141576168</v>
      </c>
    </row>
    <row r="1742" spans="1:6" ht="11.25">
      <c r="A1742" s="229" t="s">
        <v>153</v>
      </c>
      <c r="B1742" s="471"/>
      <c r="C1742" s="471"/>
      <c r="D1742" s="194" t="s">
        <v>154</v>
      </c>
      <c r="E1742" s="281"/>
      <c r="F1742" s="233">
        <f>Base!G1889</f>
        <v>3.797567500249078</v>
      </c>
    </row>
    <row r="1743" spans="1:6" ht="11.25">
      <c r="A1743" s="229"/>
      <c r="B1743" s="471"/>
      <c r="C1743" s="471"/>
      <c r="D1743" s="180" t="s">
        <v>155</v>
      </c>
      <c r="E1743" s="275"/>
      <c r="F1743" s="227">
        <f>SUM(F1741:F1742)</f>
        <v>147.37928165786587</v>
      </c>
    </row>
    <row r="1744" spans="1:6" ht="11.25">
      <c r="A1744" s="473"/>
      <c r="B1744" s="471"/>
      <c r="C1744" s="471"/>
      <c r="D1744" s="471"/>
      <c r="E1744" s="474"/>
      <c r="F1744" s="475"/>
    </row>
    <row r="1745" spans="1:6" ht="11.25">
      <c r="A1745" s="229" t="s">
        <v>323</v>
      </c>
      <c r="B1745" s="471" t="s">
        <v>43</v>
      </c>
      <c r="C1745" s="471"/>
      <c r="D1745" s="471"/>
      <c r="E1745" s="474"/>
      <c r="F1745" s="475"/>
    </row>
    <row r="1746" spans="1:6" ht="11.25">
      <c r="A1746" s="473"/>
      <c r="B1746" s="471"/>
      <c r="C1746" s="471"/>
      <c r="D1746" s="471"/>
      <c r="E1746" s="474"/>
      <c r="F1746" s="475"/>
    </row>
    <row r="1747" spans="1:6" ht="11.25">
      <c r="A1747" s="229"/>
      <c r="B1747" s="471"/>
      <c r="C1747" s="471"/>
      <c r="D1747" s="179" t="s">
        <v>167</v>
      </c>
      <c r="E1747" s="274"/>
      <c r="F1747" s="233">
        <f>F1743*10%</f>
        <v>14.737928165786588</v>
      </c>
    </row>
    <row r="1748" spans="1:6" ht="11.25">
      <c r="A1748" s="229"/>
      <c r="B1748" s="471"/>
      <c r="C1748" s="471"/>
      <c r="D1748" s="179" t="s">
        <v>160</v>
      </c>
      <c r="E1748" s="274"/>
      <c r="F1748" s="233">
        <f>Base!G1895</f>
        <v>18.27250622696025</v>
      </c>
    </row>
    <row r="1749" spans="1:6" ht="12" thickBot="1">
      <c r="A1749" s="234"/>
      <c r="B1749" s="479"/>
      <c r="C1749" s="479"/>
      <c r="D1749" s="187" t="s">
        <v>155</v>
      </c>
      <c r="E1749" s="276"/>
      <c r="F1749" s="230">
        <f>SUM(F1747:F1748)</f>
        <v>33.01043439274684</v>
      </c>
    </row>
    <row r="1750" spans="1:6" ht="12.75" customHeight="1" thickBot="1">
      <c r="A1750" s="476" t="s">
        <v>144</v>
      </c>
      <c r="B1750" s="477"/>
      <c r="C1750" s="477"/>
      <c r="D1750" s="478"/>
      <c r="E1750" s="256"/>
      <c r="F1750" s="188">
        <f>F1749+F1743</f>
        <v>180.38971605061272</v>
      </c>
    </row>
    <row r="1751" spans="1:6" ht="12" thickBot="1">
      <c r="A1751" s="214"/>
      <c r="B1751" s="466" t="s">
        <v>501</v>
      </c>
      <c r="C1751" s="554"/>
      <c r="D1751" s="198" t="s">
        <v>171</v>
      </c>
      <c r="E1751" s="283"/>
      <c r="F1751" s="248">
        <f>Base!G1900</f>
        <v>189.31031782405103</v>
      </c>
    </row>
    <row r="1752" spans="1:6" ht="11.25">
      <c r="A1752" s="162" t="s">
        <v>153</v>
      </c>
      <c r="B1752" s="467"/>
      <c r="C1752" s="467"/>
      <c r="D1752" s="200" t="s">
        <v>154</v>
      </c>
      <c r="E1752" s="278"/>
      <c r="F1752" s="222">
        <f>Base!G1901</f>
        <v>3.797567500249078</v>
      </c>
    </row>
    <row r="1753" spans="1:6" ht="11.25">
      <c r="A1753" s="162"/>
      <c r="B1753" s="467"/>
      <c r="C1753" s="467"/>
      <c r="D1753" s="167" t="s">
        <v>155</v>
      </c>
      <c r="E1753" s="267"/>
      <c r="F1753" s="227">
        <f>SUM(F1751:F1752)</f>
        <v>193.1078853243001</v>
      </c>
    </row>
    <row r="1754" spans="1:6" ht="11.25">
      <c r="A1754" s="468"/>
      <c r="B1754" s="467"/>
      <c r="C1754" s="467"/>
      <c r="D1754" s="467"/>
      <c r="E1754" s="469"/>
      <c r="F1754" s="470"/>
    </row>
    <row r="1755" spans="1:6" ht="11.25">
      <c r="A1755" s="162" t="s">
        <v>323</v>
      </c>
      <c r="B1755" s="467" t="s">
        <v>44</v>
      </c>
      <c r="C1755" s="467"/>
      <c r="D1755" s="467"/>
      <c r="E1755" s="469"/>
      <c r="F1755" s="470"/>
    </row>
    <row r="1756" spans="1:6" ht="11.25">
      <c r="A1756" s="468"/>
      <c r="B1756" s="467"/>
      <c r="C1756" s="467"/>
      <c r="D1756" s="467"/>
      <c r="E1756" s="469"/>
      <c r="F1756" s="470"/>
    </row>
    <row r="1757" spans="1:6" ht="11.25">
      <c r="A1757" s="162"/>
      <c r="B1757" s="467"/>
      <c r="C1757" s="467"/>
      <c r="D1757" s="181" t="s">
        <v>167</v>
      </c>
      <c r="E1757" s="279"/>
      <c r="F1757" s="222">
        <f>F1753*10%</f>
        <v>19.31078853243001</v>
      </c>
    </row>
    <row r="1758" spans="1:6" ht="11.25">
      <c r="A1758" s="162"/>
      <c r="B1758" s="467"/>
      <c r="C1758" s="467"/>
      <c r="D1758" s="181" t="s">
        <v>160</v>
      </c>
      <c r="E1758" s="279"/>
      <c r="F1758" s="222">
        <f>Base!G1907</f>
        <v>18.27250622696025</v>
      </c>
    </row>
    <row r="1759" spans="1:6" ht="12" thickBot="1">
      <c r="A1759" s="218"/>
      <c r="B1759" s="472"/>
      <c r="C1759" s="472"/>
      <c r="D1759" s="175" t="s">
        <v>155</v>
      </c>
      <c r="E1759" s="271"/>
      <c r="F1759" s="230">
        <f>SUM(F1757:F1758)</f>
        <v>37.583294759390256</v>
      </c>
    </row>
    <row r="1760" spans="1:6" ht="12.75" customHeight="1" thickBot="1">
      <c r="A1760" s="487" t="s">
        <v>144</v>
      </c>
      <c r="B1760" s="488"/>
      <c r="C1760" s="488"/>
      <c r="D1760" s="489"/>
      <c r="E1760" s="258"/>
      <c r="F1760" s="188">
        <f>F1759+F1753</f>
        <v>230.69118008369037</v>
      </c>
    </row>
    <row r="1761" spans="1:6" ht="12" thickBot="1">
      <c r="A1761" s="229"/>
      <c r="B1761" s="471" t="s">
        <v>503</v>
      </c>
      <c r="C1761" s="474"/>
      <c r="D1761" s="198" t="s">
        <v>172</v>
      </c>
      <c r="E1761" s="283"/>
      <c r="F1761" s="244">
        <f>Base!G1912</f>
        <v>235.0389214904852</v>
      </c>
    </row>
    <row r="1762" spans="1:6" ht="11.25">
      <c r="A1762" s="229" t="s">
        <v>153</v>
      </c>
      <c r="B1762" s="471"/>
      <c r="C1762" s="471"/>
      <c r="D1762" s="194" t="s">
        <v>154</v>
      </c>
      <c r="E1762" s="281"/>
      <c r="F1762" s="233">
        <f>Base!G1913</f>
        <v>3.797567500249078</v>
      </c>
    </row>
    <row r="1763" spans="1:6" ht="11.25">
      <c r="A1763" s="229"/>
      <c r="B1763" s="471"/>
      <c r="C1763" s="471"/>
      <c r="D1763" s="180" t="s">
        <v>155</v>
      </c>
      <c r="E1763" s="275"/>
      <c r="F1763" s="227">
        <f>SUM(F1761:F1762)</f>
        <v>238.83648899073427</v>
      </c>
    </row>
    <row r="1764" spans="1:6" ht="11.25">
      <c r="A1764" s="473"/>
      <c r="B1764" s="471"/>
      <c r="C1764" s="471"/>
      <c r="D1764" s="471"/>
      <c r="E1764" s="474"/>
      <c r="F1764" s="475"/>
    </row>
    <row r="1765" spans="1:6" ht="11.25">
      <c r="A1765" s="229" t="s">
        <v>323</v>
      </c>
      <c r="B1765" s="471" t="s">
        <v>45</v>
      </c>
      <c r="C1765" s="471"/>
      <c r="D1765" s="471"/>
      <c r="E1765" s="474"/>
      <c r="F1765" s="475"/>
    </row>
    <row r="1766" spans="1:6" ht="11.25">
      <c r="A1766" s="473"/>
      <c r="B1766" s="471"/>
      <c r="C1766" s="471"/>
      <c r="D1766" s="471"/>
      <c r="E1766" s="474"/>
      <c r="F1766" s="475"/>
    </row>
    <row r="1767" spans="1:6" ht="11.25">
      <c r="A1767" s="229"/>
      <c r="B1767" s="471"/>
      <c r="C1767" s="471"/>
      <c r="D1767" s="179" t="s">
        <v>167</v>
      </c>
      <c r="E1767" s="274"/>
      <c r="F1767" s="233">
        <f>F1763*10%</f>
        <v>23.883648899073428</v>
      </c>
    </row>
    <row r="1768" spans="1:6" ht="11.25">
      <c r="A1768" s="229"/>
      <c r="B1768" s="471"/>
      <c r="C1768" s="471"/>
      <c r="D1768" s="179" t="s">
        <v>160</v>
      </c>
      <c r="E1768" s="274"/>
      <c r="F1768" s="233">
        <f>Base!G1919</f>
        <v>18.27250622696025</v>
      </c>
    </row>
    <row r="1769" spans="1:6" ht="12" thickBot="1">
      <c r="A1769" s="234"/>
      <c r="B1769" s="479"/>
      <c r="C1769" s="479"/>
      <c r="D1769" s="187" t="s">
        <v>155</v>
      </c>
      <c r="E1769" s="276"/>
      <c r="F1769" s="230">
        <f>SUM(F1767:F1768)</f>
        <v>42.15615512603368</v>
      </c>
    </row>
    <row r="1770" spans="1:6" ht="12.75" customHeight="1" thickBot="1">
      <c r="A1770" s="476" t="s">
        <v>144</v>
      </c>
      <c r="B1770" s="477"/>
      <c r="C1770" s="477"/>
      <c r="D1770" s="478"/>
      <c r="E1770" s="256"/>
      <c r="F1770" s="188">
        <f>SUM(F1763+F1769)</f>
        <v>280.99264411676796</v>
      </c>
    </row>
    <row r="1771" spans="1:6" ht="12" thickBot="1">
      <c r="A1771" s="162"/>
      <c r="B1771" s="467" t="s">
        <v>504</v>
      </c>
      <c r="C1771" s="469"/>
      <c r="D1771" s="198" t="s">
        <v>173</v>
      </c>
      <c r="E1771" s="283"/>
      <c r="F1771" s="247">
        <f>Base!G1924</f>
        <v>280.76752515691936</v>
      </c>
    </row>
    <row r="1772" spans="1:6" ht="11.25">
      <c r="A1772" s="162" t="s">
        <v>153</v>
      </c>
      <c r="B1772" s="467"/>
      <c r="C1772" s="467"/>
      <c r="D1772" s="200" t="s">
        <v>154</v>
      </c>
      <c r="E1772" s="278"/>
      <c r="F1772" s="222">
        <f>Base!G1925</f>
        <v>3.797567500249078</v>
      </c>
    </row>
    <row r="1773" spans="1:6" ht="11.25">
      <c r="A1773" s="162"/>
      <c r="B1773" s="467"/>
      <c r="C1773" s="467"/>
      <c r="D1773" s="167" t="s">
        <v>155</v>
      </c>
      <c r="E1773" s="267"/>
      <c r="F1773" s="227">
        <f>SUM(F1771:F1772)</f>
        <v>284.56509265716846</v>
      </c>
    </row>
    <row r="1774" spans="1:6" ht="11.25">
      <c r="A1774" s="468"/>
      <c r="B1774" s="467"/>
      <c r="C1774" s="467"/>
      <c r="D1774" s="467"/>
      <c r="E1774" s="469"/>
      <c r="F1774" s="470"/>
    </row>
    <row r="1775" spans="1:6" ht="11.25">
      <c r="A1775" s="162" t="s">
        <v>323</v>
      </c>
      <c r="B1775" s="467" t="s">
        <v>46</v>
      </c>
      <c r="C1775" s="467"/>
      <c r="D1775" s="467"/>
      <c r="E1775" s="469"/>
      <c r="F1775" s="470"/>
    </row>
    <row r="1776" spans="1:6" ht="11.25">
      <c r="A1776" s="468"/>
      <c r="B1776" s="467"/>
      <c r="C1776" s="467"/>
      <c r="D1776" s="467"/>
      <c r="E1776" s="469"/>
      <c r="F1776" s="470"/>
    </row>
    <row r="1777" spans="1:6" ht="11.25">
      <c r="A1777" s="162"/>
      <c r="B1777" s="467"/>
      <c r="C1777" s="467"/>
      <c r="D1777" s="181" t="s">
        <v>167</v>
      </c>
      <c r="E1777" s="279"/>
      <c r="F1777" s="222">
        <f>F1773*10%</f>
        <v>28.456509265716846</v>
      </c>
    </row>
    <row r="1778" spans="1:6" ht="11.25">
      <c r="A1778" s="162"/>
      <c r="B1778" s="467"/>
      <c r="C1778" s="467"/>
      <c r="D1778" s="181" t="s">
        <v>160</v>
      </c>
      <c r="E1778" s="279"/>
      <c r="F1778" s="222">
        <f>Base!G1931</f>
        <v>18.27250622696025</v>
      </c>
    </row>
    <row r="1779" spans="1:6" ht="12" thickBot="1">
      <c r="A1779" s="218"/>
      <c r="B1779" s="472"/>
      <c r="C1779" s="472"/>
      <c r="D1779" s="175" t="s">
        <v>155</v>
      </c>
      <c r="E1779" s="271"/>
      <c r="F1779" s="230">
        <f>SUM(F1777:F1778)</f>
        <v>46.72901549267709</v>
      </c>
    </row>
    <row r="1780" spans="1:6" ht="12.75" customHeight="1" thickBot="1">
      <c r="A1780" s="487" t="s">
        <v>144</v>
      </c>
      <c r="B1780" s="488"/>
      <c r="C1780" s="488"/>
      <c r="D1780" s="489"/>
      <c r="E1780" s="258"/>
      <c r="F1780" s="188">
        <f>SUM(F1773+F1779)</f>
        <v>331.29410814984556</v>
      </c>
    </row>
    <row r="1781" spans="1:6" ht="12" thickBot="1">
      <c r="A1781" s="229"/>
      <c r="B1781" s="471" t="s">
        <v>505</v>
      </c>
      <c r="C1781" s="474"/>
      <c r="D1781" s="198" t="s">
        <v>174</v>
      </c>
      <c r="E1781" s="283"/>
      <c r="F1781" s="244">
        <f>Base!G1936</f>
        <v>326.48560924579056</v>
      </c>
    </row>
    <row r="1782" spans="1:6" ht="11.25">
      <c r="A1782" s="229" t="s">
        <v>153</v>
      </c>
      <c r="B1782" s="471"/>
      <c r="C1782" s="471"/>
      <c r="D1782" s="194" t="s">
        <v>154</v>
      </c>
      <c r="E1782" s="281"/>
      <c r="F1782" s="233">
        <f>Base!G1937</f>
        <v>3.797567500249078</v>
      </c>
    </row>
    <row r="1783" spans="1:6" ht="11.25">
      <c r="A1783" s="229"/>
      <c r="B1783" s="471"/>
      <c r="C1783" s="471"/>
      <c r="D1783" s="180" t="s">
        <v>155</v>
      </c>
      <c r="E1783" s="275"/>
      <c r="F1783" s="227">
        <f>SUM(F1781:F1782)</f>
        <v>330.28317674603966</v>
      </c>
    </row>
    <row r="1784" spans="1:6" ht="11.25">
      <c r="A1784" s="473"/>
      <c r="B1784" s="471"/>
      <c r="C1784" s="471"/>
      <c r="D1784" s="471"/>
      <c r="E1784" s="474"/>
      <c r="F1784" s="475"/>
    </row>
    <row r="1785" spans="1:6" ht="11.25">
      <c r="A1785" s="229" t="s">
        <v>323</v>
      </c>
      <c r="B1785" s="471" t="s">
        <v>47</v>
      </c>
      <c r="C1785" s="471"/>
      <c r="D1785" s="471"/>
      <c r="E1785" s="474"/>
      <c r="F1785" s="475"/>
    </row>
    <row r="1786" spans="1:6" ht="11.25">
      <c r="A1786" s="473"/>
      <c r="B1786" s="471"/>
      <c r="C1786" s="471"/>
      <c r="D1786" s="471"/>
      <c r="E1786" s="474"/>
      <c r="F1786" s="475"/>
    </row>
    <row r="1787" spans="1:6" ht="11.25">
      <c r="A1787" s="229"/>
      <c r="B1787" s="471"/>
      <c r="C1787" s="471"/>
      <c r="D1787" s="179" t="s">
        <v>167</v>
      </c>
      <c r="E1787" s="274"/>
      <c r="F1787" s="233">
        <f>F1783*10%</f>
        <v>33.02831767460397</v>
      </c>
    </row>
    <row r="1788" spans="1:6" ht="11.25">
      <c r="A1788" s="229"/>
      <c r="B1788" s="471"/>
      <c r="C1788" s="471"/>
      <c r="D1788" s="179" t="s">
        <v>160</v>
      </c>
      <c r="E1788" s="274"/>
      <c r="F1788" s="233">
        <f>Base!G1943</f>
        <v>18.27250622696025</v>
      </c>
    </row>
    <row r="1789" spans="1:6" ht="12" thickBot="1">
      <c r="A1789" s="234"/>
      <c r="B1789" s="479"/>
      <c r="C1789" s="479"/>
      <c r="D1789" s="187" t="s">
        <v>155</v>
      </c>
      <c r="E1789" s="276"/>
      <c r="F1789" s="230">
        <f>SUM(F1787:F1788)</f>
        <v>51.300823901564215</v>
      </c>
    </row>
    <row r="1790" spans="1:6" ht="12.75" customHeight="1" thickBot="1">
      <c r="A1790" s="476" t="s">
        <v>144</v>
      </c>
      <c r="B1790" s="477"/>
      <c r="C1790" s="477"/>
      <c r="D1790" s="478"/>
      <c r="E1790" s="256"/>
      <c r="F1790" s="188">
        <f>SUM(F1789+F1783)</f>
        <v>381.5840006476039</v>
      </c>
    </row>
    <row r="1791" spans="1:6" ht="12" thickBot="1">
      <c r="A1791" s="162"/>
      <c r="B1791" s="467" t="s">
        <v>506</v>
      </c>
      <c r="C1791" s="469"/>
      <c r="D1791" s="198" t="s">
        <v>175</v>
      </c>
      <c r="E1791" s="283"/>
      <c r="F1791" s="247">
        <f>Base!G1948</f>
        <v>372.22473248978775</v>
      </c>
    </row>
    <row r="1792" spans="1:6" ht="11.25">
      <c r="A1792" s="162" t="s">
        <v>153</v>
      </c>
      <c r="B1792" s="467"/>
      <c r="C1792" s="467"/>
      <c r="D1792" s="200" t="s">
        <v>154</v>
      </c>
      <c r="E1792" s="278"/>
      <c r="F1792" s="222">
        <f>Base!G1949</f>
        <v>3.797567500249078</v>
      </c>
    </row>
    <row r="1793" spans="1:6" ht="11.25">
      <c r="A1793" s="162"/>
      <c r="B1793" s="467"/>
      <c r="C1793" s="467"/>
      <c r="D1793" s="167" t="s">
        <v>155</v>
      </c>
      <c r="E1793" s="267"/>
      <c r="F1793" s="227">
        <f>SUM(F1791:F1792)</f>
        <v>376.02229999003686</v>
      </c>
    </row>
    <row r="1794" spans="1:6" ht="11.25">
      <c r="A1794" s="468"/>
      <c r="B1794" s="467"/>
      <c r="C1794" s="467"/>
      <c r="D1794" s="467"/>
      <c r="E1794" s="469"/>
      <c r="F1794" s="470"/>
    </row>
    <row r="1795" spans="1:6" ht="11.25">
      <c r="A1795" s="162" t="s">
        <v>323</v>
      </c>
      <c r="B1795" s="467" t="s">
        <v>48</v>
      </c>
      <c r="C1795" s="467"/>
      <c r="D1795" s="467"/>
      <c r="E1795" s="469"/>
      <c r="F1795" s="470"/>
    </row>
    <row r="1796" spans="1:6" ht="11.25">
      <c r="A1796" s="468"/>
      <c r="B1796" s="467"/>
      <c r="C1796" s="467"/>
      <c r="D1796" s="467"/>
      <c r="E1796" s="469"/>
      <c r="F1796" s="470"/>
    </row>
    <row r="1797" spans="1:6" ht="11.25">
      <c r="A1797" s="162"/>
      <c r="B1797" s="467"/>
      <c r="C1797" s="467"/>
      <c r="D1797" s="181" t="s">
        <v>167</v>
      </c>
      <c r="E1797" s="279"/>
      <c r="F1797" s="222">
        <f>F1793*10%</f>
        <v>37.60222999900369</v>
      </c>
    </row>
    <row r="1798" spans="1:6" ht="11.25">
      <c r="A1798" s="162"/>
      <c r="B1798" s="467"/>
      <c r="C1798" s="467"/>
      <c r="D1798" s="181" t="s">
        <v>160</v>
      </c>
      <c r="E1798" s="279"/>
      <c r="F1798" s="222">
        <f>Base!G1955</f>
        <v>18.27250622696025</v>
      </c>
    </row>
    <row r="1799" spans="1:6" ht="12" thickBot="1">
      <c r="A1799" s="218"/>
      <c r="B1799" s="472"/>
      <c r="C1799" s="472"/>
      <c r="D1799" s="175" t="s">
        <v>155</v>
      </c>
      <c r="E1799" s="271"/>
      <c r="F1799" s="230">
        <f>SUM(F1797:F1798)</f>
        <v>55.87473622596394</v>
      </c>
    </row>
    <row r="1800" spans="1:6" ht="12.75" customHeight="1" thickBot="1">
      <c r="A1800" s="487" t="s">
        <v>144</v>
      </c>
      <c r="B1800" s="488"/>
      <c r="C1800" s="488"/>
      <c r="D1800" s="489"/>
      <c r="E1800" s="258"/>
      <c r="F1800" s="188">
        <f>F1799+F1793</f>
        <v>431.8970362160008</v>
      </c>
    </row>
    <row r="1801" spans="1:6" ht="12" thickBot="1">
      <c r="A1801" s="229"/>
      <c r="B1801" s="471" t="s">
        <v>507</v>
      </c>
      <c r="C1801" s="474"/>
      <c r="D1801" s="198" t="s">
        <v>176</v>
      </c>
      <c r="E1801" s="283"/>
      <c r="F1801" s="244">
        <f>Base!G1960</f>
        <v>417.95333615622195</v>
      </c>
    </row>
    <row r="1802" spans="1:6" ht="11.25">
      <c r="A1802" s="229" t="s">
        <v>153</v>
      </c>
      <c r="B1802" s="471"/>
      <c r="C1802" s="471"/>
      <c r="D1802" s="194" t="s">
        <v>154</v>
      </c>
      <c r="E1802" s="281"/>
      <c r="F1802" s="233">
        <f>Base!G1961</f>
        <v>3.797567500249078</v>
      </c>
    </row>
    <row r="1803" spans="1:6" ht="11.25">
      <c r="A1803" s="229"/>
      <c r="B1803" s="471"/>
      <c r="C1803" s="471"/>
      <c r="D1803" s="180" t="s">
        <v>155</v>
      </c>
      <c r="E1803" s="275"/>
      <c r="F1803" s="227">
        <f>SUM(F1801:F1802)</f>
        <v>421.75090365647105</v>
      </c>
    </row>
    <row r="1804" spans="1:6" ht="11.25">
      <c r="A1804" s="473"/>
      <c r="B1804" s="471"/>
      <c r="C1804" s="471"/>
      <c r="D1804" s="471"/>
      <c r="E1804" s="474"/>
      <c r="F1804" s="475"/>
    </row>
    <row r="1805" spans="1:6" ht="11.25">
      <c r="A1805" s="229" t="s">
        <v>323</v>
      </c>
      <c r="B1805" s="471" t="s">
        <v>49</v>
      </c>
      <c r="C1805" s="471"/>
      <c r="D1805" s="471"/>
      <c r="E1805" s="474"/>
      <c r="F1805" s="475"/>
    </row>
    <row r="1806" spans="1:6" ht="11.25">
      <c r="A1806" s="473"/>
      <c r="B1806" s="471"/>
      <c r="C1806" s="471"/>
      <c r="D1806" s="471"/>
      <c r="E1806" s="474"/>
      <c r="F1806" s="475"/>
    </row>
    <row r="1807" spans="1:6" ht="11.25">
      <c r="A1807" s="229"/>
      <c r="B1807" s="471"/>
      <c r="C1807" s="471"/>
      <c r="D1807" s="179" t="s">
        <v>167</v>
      </c>
      <c r="E1807" s="274"/>
      <c r="F1807" s="233">
        <f>F1803*10%</f>
        <v>42.17509036564711</v>
      </c>
    </row>
    <row r="1808" spans="1:6" ht="11.25">
      <c r="A1808" s="229"/>
      <c r="B1808" s="471"/>
      <c r="C1808" s="471"/>
      <c r="D1808" s="179" t="s">
        <v>160</v>
      </c>
      <c r="E1808" s="274"/>
      <c r="F1808" s="233">
        <f>Base!G1967</f>
        <v>18.27250622696025</v>
      </c>
    </row>
    <row r="1809" spans="1:6" ht="12" thickBot="1">
      <c r="A1809" s="234"/>
      <c r="B1809" s="479"/>
      <c r="C1809" s="479"/>
      <c r="D1809" s="187" t="s">
        <v>155</v>
      </c>
      <c r="E1809" s="276"/>
      <c r="F1809" s="230">
        <f>SUM(F1807:F1808)</f>
        <v>60.447596592607354</v>
      </c>
    </row>
    <row r="1810" spans="1:6" ht="12.75" customHeight="1" thickBot="1">
      <c r="A1810" s="476" t="s">
        <v>144</v>
      </c>
      <c r="B1810" s="477"/>
      <c r="C1810" s="477"/>
      <c r="D1810" s="478"/>
      <c r="E1810" s="256"/>
      <c r="F1810" s="188">
        <f>F1809+F1803</f>
        <v>482.1985002490784</v>
      </c>
    </row>
    <row r="1811" spans="1:6" ht="12" thickBot="1">
      <c r="A1811" s="162"/>
      <c r="B1811" s="467" t="s">
        <v>508</v>
      </c>
      <c r="C1811" s="469"/>
      <c r="D1811" s="198" t="s">
        <v>177</v>
      </c>
      <c r="E1811" s="283"/>
      <c r="F1811" s="247">
        <f>Base!G1972</f>
        <v>463.6819398226561</v>
      </c>
    </row>
    <row r="1812" spans="1:6" ht="11.25">
      <c r="A1812" s="162" t="s">
        <v>153</v>
      </c>
      <c r="B1812" s="467"/>
      <c r="C1812" s="467"/>
      <c r="D1812" s="200" t="s">
        <v>154</v>
      </c>
      <c r="E1812" s="278"/>
      <c r="F1812" s="222">
        <f>Base!G1973</f>
        <v>3.797567500249078</v>
      </c>
    </row>
    <row r="1813" spans="1:6" ht="11.25">
      <c r="A1813" s="162"/>
      <c r="B1813" s="467"/>
      <c r="C1813" s="467"/>
      <c r="D1813" s="167" t="s">
        <v>155</v>
      </c>
      <c r="E1813" s="267"/>
      <c r="F1813" s="227">
        <f>SUM(F1811:F1812)</f>
        <v>467.4795073229052</v>
      </c>
    </row>
    <row r="1814" spans="1:6" ht="11.25">
      <c r="A1814" s="468"/>
      <c r="B1814" s="467"/>
      <c r="C1814" s="467"/>
      <c r="D1814" s="467"/>
      <c r="E1814" s="469"/>
      <c r="F1814" s="470"/>
    </row>
    <row r="1815" spans="1:6" ht="11.25">
      <c r="A1815" s="162" t="s">
        <v>323</v>
      </c>
      <c r="B1815" s="467"/>
      <c r="C1815" s="467"/>
      <c r="D1815" s="467"/>
      <c r="E1815" s="469"/>
      <c r="F1815" s="470"/>
    </row>
    <row r="1816" spans="1:6" ht="11.25">
      <c r="A1816" s="468"/>
      <c r="B1816" s="467"/>
      <c r="C1816" s="467"/>
      <c r="D1816" s="467"/>
      <c r="E1816" s="469"/>
      <c r="F1816" s="470"/>
    </row>
    <row r="1817" spans="1:6" ht="11.25">
      <c r="A1817" s="162"/>
      <c r="B1817" s="467"/>
      <c r="C1817" s="467"/>
      <c r="D1817" s="181" t="s">
        <v>167</v>
      </c>
      <c r="E1817" s="279"/>
      <c r="F1817" s="222">
        <f>F1813*10%</f>
        <v>46.74795073229052</v>
      </c>
    </row>
    <row r="1818" spans="1:6" ht="11.25">
      <c r="A1818" s="162"/>
      <c r="B1818" s="467"/>
      <c r="C1818" s="467"/>
      <c r="D1818" s="181" t="s">
        <v>160</v>
      </c>
      <c r="E1818" s="279"/>
      <c r="F1818" s="222">
        <f>Base!G1979</f>
        <v>18.27250622696025</v>
      </c>
    </row>
    <row r="1819" spans="1:6" ht="12" thickBot="1">
      <c r="A1819" s="218"/>
      <c r="B1819" s="472"/>
      <c r="C1819" s="472"/>
      <c r="D1819" s="175" t="s">
        <v>155</v>
      </c>
      <c r="E1819" s="271"/>
      <c r="F1819" s="230">
        <f>SUM(F1817:F1818)</f>
        <v>65.02045695925077</v>
      </c>
    </row>
    <row r="1820" spans="1:6" ht="12.75" customHeight="1" thickBot="1">
      <c r="A1820" s="487" t="s">
        <v>144</v>
      </c>
      <c r="B1820" s="488"/>
      <c r="C1820" s="488"/>
      <c r="D1820" s="489"/>
      <c r="E1820" s="258"/>
      <c r="F1820" s="188">
        <f>F1819+F1813</f>
        <v>532.4999642821559</v>
      </c>
    </row>
    <row r="1821" spans="1:6" ht="12" thickBot="1">
      <c r="A1821" s="238"/>
      <c r="B1821" s="555" t="s">
        <v>509</v>
      </c>
      <c r="C1821" s="556"/>
      <c r="D1821" s="198" t="s">
        <v>178</v>
      </c>
      <c r="E1821" s="283"/>
      <c r="F1821" s="243">
        <f>Base!G1984</f>
        <v>509.41054348909034</v>
      </c>
    </row>
    <row r="1822" spans="1:6" ht="11.25">
      <c r="A1822" s="229" t="s">
        <v>153</v>
      </c>
      <c r="B1822" s="471"/>
      <c r="C1822" s="471"/>
      <c r="D1822" s="194" t="s">
        <v>154</v>
      </c>
      <c r="E1822" s="281"/>
      <c r="F1822" s="233">
        <f>Base!G1985</f>
        <v>3.797567500249078</v>
      </c>
    </row>
    <row r="1823" spans="1:6" ht="11.25">
      <c r="A1823" s="229"/>
      <c r="B1823" s="471"/>
      <c r="C1823" s="471"/>
      <c r="D1823" s="180" t="s">
        <v>155</v>
      </c>
      <c r="E1823" s="275"/>
      <c r="F1823" s="227">
        <f>SUM(F1821:F1822)</f>
        <v>513.2081109893394</v>
      </c>
    </row>
    <row r="1824" spans="1:6" ht="11.25">
      <c r="A1824" s="473"/>
      <c r="B1824" s="471"/>
      <c r="C1824" s="471"/>
      <c r="D1824" s="471"/>
      <c r="E1824" s="474"/>
      <c r="F1824" s="475"/>
    </row>
    <row r="1825" spans="1:6" ht="11.25">
      <c r="A1825" s="229" t="s">
        <v>323</v>
      </c>
      <c r="B1825" s="471" t="s">
        <v>50</v>
      </c>
      <c r="C1825" s="471"/>
      <c r="D1825" s="471"/>
      <c r="E1825" s="474"/>
      <c r="F1825" s="475"/>
    </row>
    <row r="1826" spans="1:6" ht="11.25">
      <c r="A1826" s="473"/>
      <c r="B1826" s="471"/>
      <c r="C1826" s="471"/>
      <c r="D1826" s="471"/>
      <c r="E1826" s="474"/>
      <c r="F1826" s="475"/>
    </row>
    <row r="1827" spans="1:6" ht="11.25">
      <c r="A1827" s="229"/>
      <c r="B1827" s="471"/>
      <c r="C1827" s="471"/>
      <c r="D1827" s="179" t="s">
        <v>167</v>
      </c>
      <c r="E1827" s="274"/>
      <c r="F1827" s="233">
        <f>F1823*10%</f>
        <v>51.320811098933945</v>
      </c>
    </row>
    <row r="1828" spans="1:6" ht="11.25">
      <c r="A1828" s="229"/>
      <c r="B1828" s="471"/>
      <c r="C1828" s="471"/>
      <c r="D1828" s="179" t="s">
        <v>160</v>
      </c>
      <c r="E1828" s="274"/>
      <c r="F1828" s="233">
        <f>Base!G1991</f>
        <v>18.27250622696025</v>
      </c>
    </row>
    <row r="1829" spans="1:6" ht="12" thickBot="1">
      <c r="A1829" s="234"/>
      <c r="B1829" s="479"/>
      <c r="C1829" s="479"/>
      <c r="D1829" s="187" t="s">
        <v>155</v>
      </c>
      <c r="E1829" s="276"/>
      <c r="F1829" s="230">
        <f>SUM(F1827:F1828)</f>
        <v>69.59331732589419</v>
      </c>
    </row>
    <row r="1830" spans="1:6" ht="12.75" customHeight="1" thickBot="1">
      <c r="A1830" s="476" t="s">
        <v>144</v>
      </c>
      <c r="B1830" s="477"/>
      <c r="C1830" s="477"/>
      <c r="D1830" s="478"/>
      <c r="E1830" s="256"/>
      <c r="F1830" s="188">
        <f>F1829+F1823</f>
        <v>582.8014283152336</v>
      </c>
    </row>
    <row r="1831" spans="1:6" ht="12" thickBot="1">
      <c r="A1831" s="162"/>
      <c r="B1831" s="467" t="s">
        <v>510</v>
      </c>
      <c r="C1831" s="469"/>
      <c r="D1831" s="198" t="s">
        <v>179</v>
      </c>
      <c r="E1831" s="283"/>
      <c r="F1831" s="247">
        <f>Base!G1996</f>
        <v>555.1286275779615</v>
      </c>
    </row>
    <row r="1832" spans="1:6" ht="11.25">
      <c r="A1832" s="162" t="s">
        <v>153</v>
      </c>
      <c r="B1832" s="467"/>
      <c r="C1832" s="467"/>
      <c r="D1832" s="200" t="s">
        <v>154</v>
      </c>
      <c r="E1832" s="278"/>
      <c r="F1832" s="222">
        <f>Base!G1997</f>
        <v>3.797567500249078</v>
      </c>
    </row>
    <row r="1833" spans="1:6" ht="11.25">
      <c r="A1833" s="162"/>
      <c r="B1833" s="467"/>
      <c r="C1833" s="467"/>
      <c r="D1833" s="167" t="s">
        <v>155</v>
      </c>
      <c r="E1833" s="267"/>
      <c r="F1833" s="227">
        <f>SUM(F1831:F1832)</f>
        <v>558.9261950782106</v>
      </c>
    </row>
    <row r="1834" spans="1:6" ht="11.25">
      <c r="A1834" s="468"/>
      <c r="B1834" s="467"/>
      <c r="C1834" s="467"/>
      <c r="D1834" s="467"/>
      <c r="E1834" s="469"/>
      <c r="F1834" s="470"/>
    </row>
    <row r="1835" spans="1:6" ht="11.25">
      <c r="A1835" s="162" t="s">
        <v>323</v>
      </c>
      <c r="B1835" s="467" t="s">
        <v>51</v>
      </c>
      <c r="C1835" s="467"/>
      <c r="D1835" s="467"/>
      <c r="E1835" s="469"/>
      <c r="F1835" s="470"/>
    </row>
    <row r="1836" spans="1:6" ht="11.25">
      <c r="A1836" s="468"/>
      <c r="B1836" s="467"/>
      <c r="C1836" s="467"/>
      <c r="D1836" s="467"/>
      <c r="E1836" s="469"/>
      <c r="F1836" s="470"/>
    </row>
    <row r="1837" spans="1:6" ht="11.25">
      <c r="A1837" s="162"/>
      <c r="B1837" s="467"/>
      <c r="C1837" s="467"/>
      <c r="D1837" s="181" t="s">
        <v>167</v>
      </c>
      <c r="E1837" s="279"/>
      <c r="F1837" s="222">
        <f>F1833*10%</f>
        <v>55.89261950782107</v>
      </c>
    </row>
    <row r="1838" spans="1:6" ht="11.25">
      <c r="A1838" s="162"/>
      <c r="B1838" s="467"/>
      <c r="C1838" s="467"/>
      <c r="D1838" s="181" t="s">
        <v>160</v>
      </c>
      <c r="E1838" s="279"/>
      <c r="F1838" s="222">
        <f>Base!G2003</f>
        <v>18.27250622696025</v>
      </c>
    </row>
    <row r="1839" spans="1:6" ht="12" thickBot="1">
      <c r="A1839" s="218"/>
      <c r="B1839" s="472"/>
      <c r="C1839" s="472"/>
      <c r="D1839" s="175" t="s">
        <v>155</v>
      </c>
      <c r="E1839" s="271"/>
      <c r="F1839" s="230">
        <f>SUM(F1837:F1838)</f>
        <v>74.16512573478131</v>
      </c>
    </row>
    <row r="1840" spans="1:6" ht="12.75" customHeight="1" thickBot="1">
      <c r="A1840" s="487" t="s">
        <v>144</v>
      </c>
      <c r="B1840" s="488"/>
      <c r="C1840" s="488"/>
      <c r="D1840" s="489"/>
      <c r="E1840" s="258"/>
      <c r="F1840" s="188">
        <f>F1839+F1833</f>
        <v>633.091320812992</v>
      </c>
    </row>
    <row r="1841" spans="1:6" ht="12" thickBot="1">
      <c r="A1841" s="229"/>
      <c r="B1841" s="471" t="s">
        <v>511</v>
      </c>
      <c r="C1841" s="474"/>
      <c r="D1841" s="198" t="s">
        <v>180</v>
      </c>
      <c r="E1841" s="283"/>
      <c r="F1841" s="244">
        <f>Base!G2008</f>
        <v>600.8572312443956</v>
      </c>
    </row>
    <row r="1842" spans="1:6" ht="11.25">
      <c r="A1842" s="229" t="s">
        <v>153</v>
      </c>
      <c r="B1842" s="471"/>
      <c r="C1842" s="471"/>
      <c r="D1842" s="194" t="s">
        <v>154</v>
      </c>
      <c r="E1842" s="281"/>
      <c r="F1842" s="233">
        <f>Base!G2009</f>
        <v>3.797567500249078</v>
      </c>
    </row>
    <row r="1843" spans="1:6" ht="11.25">
      <c r="A1843" s="229"/>
      <c r="B1843" s="471"/>
      <c r="C1843" s="471"/>
      <c r="D1843" s="180" t="s">
        <v>155</v>
      </c>
      <c r="E1843" s="275"/>
      <c r="F1843" s="227">
        <f>SUM(F1841:F1842)</f>
        <v>604.6547987446447</v>
      </c>
    </row>
    <row r="1844" spans="1:6" ht="11.25">
      <c r="A1844" s="473"/>
      <c r="B1844" s="471"/>
      <c r="C1844" s="471"/>
      <c r="D1844" s="471"/>
      <c r="E1844" s="474"/>
      <c r="F1844" s="475"/>
    </row>
    <row r="1845" spans="1:6" ht="11.25">
      <c r="A1845" s="229" t="s">
        <v>323</v>
      </c>
      <c r="B1845" s="471" t="s">
        <v>52</v>
      </c>
      <c r="C1845" s="471"/>
      <c r="D1845" s="471"/>
      <c r="E1845" s="474"/>
      <c r="F1845" s="475"/>
    </row>
    <row r="1846" spans="1:6" ht="11.25">
      <c r="A1846" s="473"/>
      <c r="B1846" s="471"/>
      <c r="C1846" s="471"/>
      <c r="D1846" s="471"/>
      <c r="E1846" s="474"/>
      <c r="F1846" s="475"/>
    </row>
    <row r="1847" spans="1:6" ht="11.25">
      <c r="A1847" s="229"/>
      <c r="B1847" s="471"/>
      <c r="C1847" s="471"/>
      <c r="D1847" s="179" t="s">
        <v>167</v>
      </c>
      <c r="E1847" s="274"/>
      <c r="F1847" s="233">
        <f>F1843*10%</f>
        <v>60.46547987446448</v>
      </c>
    </row>
    <row r="1848" spans="1:6" ht="11.25">
      <c r="A1848" s="229"/>
      <c r="B1848" s="471"/>
      <c r="C1848" s="471"/>
      <c r="D1848" s="179" t="s">
        <v>160</v>
      </c>
      <c r="E1848" s="274"/>
      <c r="F1848" s="233">
        <f>Base!G2015</f>
        <v>18.27250622696025</v>
      </c>
    </row>
    <row r="1849" spans="1:6" ht="12" thickBot="1">
      <c r="A1849" s="234"/>
      <c r="B1849" s="479"/>
      <c r="C1849" s="479"/>
      <c r="D1849" s="187" t="s">
        <v>155</v>
      </c>
      <c r="E1849" s="276"/>
      <c r="F1849" s="230">
        <f>SUM(F1847:F1848)</f>
        <v>78.73798610142472</v>
      </c>
    </row>
    <row r="1850" spans="1:6" ht="12.75" customHeight="1" thickBot="1">
      <c r="A1850" s="476" t="s">
        <v>144</v>
      </c>
      <c r="B1850" s="477"/>
      <c r="C1850" s="477"/>
      <c r="D1850" s="478"/>
      <c r="E1850" s="256"/>
      <c r="F1850" s="188">
        <f>F1849+F1843</f>
        <v>683.3927848460694</v>
      </c>
    </row>
    <row r="1851" spans="1:6" ht="12" thickBot="1">
      <c r="A1851" s="162"/>
      <c r="B1851" s="467" t="s">
        <v>512</v>
      </c>
      <c r="C1851" s="469"/>
      <c r="D1851" s="198" t="s">
        <v>181</v>
      </c>
      <c r="E1851" s="283"/>
      <c r="F1851" s="247">
        <f>Base!G2020</f>
        <v>646.5858349108298</v>
      </c>
    </row>
    <row r="1852" spans="1:6" ht="11.25">
      <c r="A1852" s="162" t="s">
        <v>153</v>
      </c>
      <c r="B1852" s="467"/>
      <c r="C1852" s="467"/>
      <c r="D1852" s="200" t="s">
        <v>154</v>
      </c>
      <c r="E1852" s="278"/>
      <c r="F1852" s="222">
        <f>Base!G2021</f>
        <v>3.797567500249078</v>
      </c>
    </row>
    <row r="1853" spans="1:6" ht="11.25">
      <c r="A1853" s="162"/>
      <c r="B1853" s="467"/>
      <c r="C1853" s="467"/>
      <c r="D1853" s="180" t="s">
        <v>155</v>
      </c>
      <c r="E1853" s="275"/>
      <c r="F1853" s="227">
        <f>SUM(F1851:F1852)</f>
        <v>650.3834024110789</v>
      </c>
    </row>
    <row r="1854" spans="1:6" ht="11.25">
      <c r="A1854" s="468"/>
      <c r="B1854" s="467"/>
      <c r="C1854" s="467"/>
      <c r="D1854" s="467"/>
      <c r="E1854" s="469"/>
      <c r="F1854" s="470"/>
    </row>
    <row r="1855" spans="1:6" ht="11.25">
      <c r="A1855" s="162" t="s">
        <v>323</v>
      </c>
      <c r="B1855" s="467" t="s">
        <v>53</v>
      </c>
      <c r="C1855" s="467"/>
      <c r="D1855" s="467"/>
      <c r="E1855" s="469"/>
      <c r="F1855" s="470"/>
    </row>
    <row r="1856" spans="1:6" ht="11.25">
      <c r="A1856" s="468"/>
      <c r="B1856" s="467"/>
      <c r="C1856" s="467"/>
      <c r="D1856" s="467"/>
      <c r="E1856" s="469"/>
      <c r="F1856" s="470"/>
    </row>
    <row r="1857" spans="1:6" ht="11.25">
      <c r="A1857" s="162"/>
      <c r="B1857" s="467"/>
      <c r="C1857" s="467"/>
      <c r="D1857" s="181" t="s">
        <v>167</v>
      </c>
      <c r="E1857" s="279"/>
      <c r="F1857" s="222">
        <f>F1853*10%</f>
        <v>65.03834024110789</v>
      </c>
    </row>
    <row r="1858" spans="1:6" ht="11.25">
      <c r="A1858" s="162"/>
      <c r="B1858" s="467"/>
      <c r="C1858" s="467"/>
      <c r="D1858" s="181" t="s">
        <v>160</v>
      </c>
      <c r="E1858" s="279"/>
      <c r="F1858" s="222">
        <f>Base!G2027</f>
        <v>18.27250622696025</v>
      </c>
    </row>
    <row r="1859" spans="1:6" ht="12" thickBot="1">
      <c r="A1859" s="218"/>
      <c r="B1859" s="472"/>
      <c r="C1859" s="472"/>
      <c r="D1859" s="175" t="s">
        <v>155</v>
      </c>
      <c r="E1859" s="271"/>
      <c r="F1859" s="230">
        <f>SUM(F1857:F1858)</f>
        <v>83.31084646806814</v>
      </c>
    </row>
    <row r="1860" spans="1:6" ht="12.75" customHeight="1" thickBot="1">
      <c r="A1860" s="487" t="s">
        <v>144</v>
      </c>
      <c r="B1860" s="488"/>
      <c r="C1860" s="488"/>
      <c r="D1860" s="489"/>
      <c r="E1860" s="258"/>
      <c r="F1860" s="188">
        <f>F1859+F1853</f>
        <v>733.694248879147</v>
      </c>
    </row>
    <row r="1861" spans="1:6" ht="12" thickBot="1">
      <c r="A1861" s="229"/>
      <c r="B1861" s="471" t="s">
        <v>513</v>
      </c>
      <c r="C1861" s="474"/>
      <c r="D1861" s="198" t="s">
        <v>182</v>
      </c>
      <c r="E1861" s="283"/>
      <c r="F1861" s="244">
        <f>Base!G2032</f>
        <v>692.3249581548271</v>
      </c>
    </row>
    <row r="1862" spans="1:6" ht="11.25">
      <c r="A1862" s="229" t="s">
        <v>153</v>
      </c>
      <c r="B1862" s="471"/>
      <c r="C1862" s="471"/>
      <c r="D1862" s="194" t="s">
        <v>154</v>
      </c>
      <c r="E1862" s="281"/>
      <c r="F1862" s="233">
        <f>Base!G2033</f>
        <v>3.797567500249078</v>
      </c>
    </row>
    <row r="1863" spans="1:6" ht="11.25">
      <c r="A1863" s="229"/>
      <c r="B1863" s="471"/>
      <c r="C1863" s="471"/>
      <c r="D1863" s="180" t="s">
        <v>155</v>
      </c>
      <c r="E1863" s="275"/>
      <c r="F1863" s="227">
        <f>SUM(F1861:F1862)</f>
        <v>696.1225256550762</v>
      </c>
    </row>
    <row r="1864" spans="1:6" ht="11.25">
      <c r="A1864" s="473"/>
      <c r="B1864" s="471"/>
      <c r="C1864" s="471"/>
      <c r="D1864" s="471"/>
      <c r="E1864" s="474"/>
      <c r="F1864" s="475"/>
    </row>
    <row r="1865" spans="1:6" ht="11.25">
      <c r="A1865" s="229" t="s">
        <v>323</v>
      </c>
      <c r="B1865" s="471" t="s">
        <v>54</v>
      </c>
      <c r="C1865" s="471"/>
      <c r="D1865" s="471"/>
      <c r="E1865" s="474"/>
      <c r="F1865" s="475"/>
    </row>
    <row r="1866" spans="1:6" ht="11.25">
      <c r="A1866" s="473"/>
      <c r="B1866" s="471"/>
      <c r="C1866" s="471"/>
      <c r="D1866" s="471"/>
      <c r="E1866" s="474"/>
      <c r="F1866" s="475"/>
    </row>
    <row r="1867" spans="1:6" ht="11.25">
      <c r="A1867" s="229"/>
      <c r="B1867" s="471"/>
      <c r="C1867" s="471"/>
      <c r="D1867" s="179" t="s">
        <v>167</v>
      </c>
      <c r="E1867" s="274"/>
      <c r="F1867" s="233">
        <f>F1863*10%</f>
        <v>69.61225256550762</v>
      </c>
    </row>
    <row r="1868" spans="1:6" ht="11.25">
      <c r="A1868" s="229"/>
      <c r="B1868" s="471"/>
      <c r="C1868" s="471"/>
      <c r="D1868" s="179" t="s">
        <v>160</v>
      </c>
      <c r="E1868" s="274"/>
      <c r="F1868" s="233">
        <f>Base!G2039</f>
        <v>18.27250622696025</v>
      </c>
    </row>
    <row r="1869" spans="1:6" ht="12" thickBot="1">
      <c r="A1869" s="234"/>
      <c r="B1869" s="479"/>
      <c r="C1869" s="479"/>
      <c r="D1869" s="187" t="s">
        <v>155</v>
      </c>
      <c r="E1869" s="276"/>
      <c r="F1869" s="230">
        <f>SUM(F1867:F1868)</f>
        <v>87.88475879246786</v>
      </c>
    </row>
    <row r="1870" spans="1:6" ht="12.75" customHeight="1" thickBot="1">
      <c r="A1870" s="476" t="s">
        <v>144</v>
      </c>
      <c r="B1870" s="477"/>
      <c r="C1870" s="477"/>
      <c r="D1870" s="478"/>
      <c r="E1870" s="256"/>
      <c r="F1870" s="188">
        <f>F1869+F1863</f>
        <v>784.0072844475441</v>
      </c>
    </row>
    <row r="1871" spans="1:6" ht="12" thickBot="1">
      <c r="A1871" s="162"/>
      <c r="B1871" s="467" t="s">
        <v>514</v>
      </c>
      <c r="C1871" s="469"/>
      <c r="D1871" s="198" t="s">
        <v>183</v>
      </c>
      <c r="E1871" s="283"/>
      <c r="F1871" s="247">
        <f>Base!G2044</f>
        <v>738.0430422436983</v>
      </c>
    </row>
    <row r="1872" spans="1:6" ht="11.25">
      <c r="A1872" s="162" t="s">
        <v>153</v>
      </c>
      <c r="B1872" s="467"/>
      <c r="C1872" s="467"/>
      <c r="D1872" s="200" t="s">
        <v>154</v>
      </c>
      <c r="E1872" s="278"/>
      <c r="F1872" s="222">
        <f>Base!G2045</f>
        <v>3.797567500249078</v>
      </c>
    </row>
    <row r="1873" spans="1:6" ht="11.25">
      <c r="A1873" s="162"/>
      <c r="B1873" s="467"/>
      <c r="C1873" s="467"/>
      <c r="D1873" s="167" t="s">
        <v>155</v>
      </c>
      <c r="E1873" s="267"/>
      <c r="F1873" s="227">
        <f>SUM(F1871:F1872)</f>
        <v>741.8406097439474</v>
      </c>
    </row>
    <row r="1874" spans="1:6" ht="11.25">
      <c r="A1874" s="468"/>
      <c r="B1874" s="467"/>
      <c r="C1874" s="467"/>
      <c r="D1874" s="467"/>
      <c r="E1874" s="469"/>
      <c r="F1874" s="470"/>
    </row>
    <row r="1875" spans="1:6" ht="11.25">
      <c r="A1875" s="162" t="s">
        <v>323</v>
      </c>
      <c r="B1875" s="467" t="s">
        <v>55</v>
      </c>
      <c r="C1875" s="467"/>
      <c r="D1875" s="467"/>
      <c r="E1875" s="469"/>
      <c r="F1875" s="470"/>
    </row>
    <row r="1876" spans="1:6" ht="11.25">
      <c r="A1876" s="468"/>
      <c r="B1876" s="467"/>
      <c r="C1876" s="467"/>
      <c r="D1876" s="467"/>
      <c r="E1876" s="469"/>
      <c r="F1876" s="470"/>
    </row>
    <row r="1877" spans="1:6" ht="11.25">
      <c r="A1877" s="162"/>
      <c r="B1877" s="467"/>
      <c r="C1877" s="467"/>
      <c r="D1877" s="181" t="s">
        <v>167</v>
      </c>
      <c r="E1877" s="279"/>
      <c r="F1877" s="222">
        <f>F1873*10%</f>
        <v>74.18406097439474</v>
      </c>
    </row>
    <row r="1878" spans="1:6" ht="11.25">
      <c r="A1878" s="162"/>
      <c r="B1878" s="467"/>
      <c r="C1878" s="467"/>
      <c r="D1878" s="181" t="s">
        <v>160</v>
      </c>
      <c r="E1878" s="279"/>
      <c r="F1878" s="222">
        <f>Base!G2051</f>
        <v>18.27250622696025</v>
      </c>
    </row>
    <row r="1879" spans="1:6" ht="12" thickBot="1">
      <c r="A1879" s="218"/>
      <c r="B1879" s="472"/>
      <c r="C1879" s="472"/>
      <c r="D1879" s="175" t="s">
        <v>155</v>
      </c>
      <c r="E1879" s="271"/>
      <c r="F1879" s="230">
        <f>SUM(F1877:F1878)</f>
        <v>92.45656720135499</v>
      </c>
    </row>
    <row r="1880" spans="1:6" ht="12.75" customHeight="1" thickBot="1">
      <c r="A1880" s="487" t="s">
        <v>144</v>
      </c>
      <c r="B1880" s="488"/>
      <c r="C1880" s="488"/>
      <c r="D1880" s="489"/>
      <c r="E1880" s="258"/>
      <c r="F1880" s="188">
        <f>F1879+F1873</f>
        <v>834.2971769453025</v>
      </c>
    </row>
    <row r="1881" spans="1:6" ht="12" thickBot="1">
      <c r="A1881" s="229"/>
      <c r="B1881" s="471" t="s">
        <v>515</v>
      </c>
      <c r="C1881" s="474"/>
      <c r="D1881" s="198" t="s">
        <v>184</v>
      </c>
      <c r="E1881" s="283"/>
      <c r="F1881" s="244">
        <f>Base!G2056</f>
        <v>783.7716459101324</v>
      </c>
    </row>
    <row r="1882" spans="1:6" ht="11.25">
      <c r="A1882" s="229" t="s">
        <v>153</v>
      </c>
      <c r="B1882" s="471"/>
      <c r="C1882" s="471"/>
      <c r="D1882" s="194" t="s">
        <v>154</v>
      </c>
      <c r="E1882" s="281"/>
      <c r="F1882" s="233">
        <f>Base!G2057</f>
        <v>3.797567500249078</v>
      </c>
    </row>
    <row r="1883" spans="1:6" ht="11.25">
      <c r="A1883" s="229"/>
      <c r="B1883" s="471"/>
      <c r="C1883" s="471"/>
      <c r="D1883" s="180" t="s">
        <v>155</v>
      </c>
      <c r="E1883" s="275"/>
      <c r="F1883" s="227">
        <f>SUM(F1881:F1882)</f>
        <v>787.5692134103815</v>
      </c>
    </row>
    <row r="1884" spans="1:6" ht="11.25">
      <c r="A1884" s="473"/>
      <c r="B1884" s="471"/>
      <c r="C1884" s="471"/>
      <c r="D1884" s="471"/>
      <c r="E1884" s="474"/>
      <c r="F1884" s="475"/>
    </row>
    <row r="1885" spans="1:6" ht="11.25">
      <c r="A1885" s="229" t="s">
        <v>323</v>
      </c>
      <c r="B1885" s="471" t="s">
        <v>56</v>
      </c>
      <c r="C1885" s="471"/>
      <c r="D1885" s="471"/>
      <c r="E1885" s="474"/>
      <c r="F1885" s="475"/>
    </row>
    <row r="1886" spans="1:6" ht="11.25">
      <c r="A1886" s="473"/>
      <c r="B1886" s="471"/>
      <c r="C1886" s="471"/>
      <c r="D1886" s="471"/>
      <c r="E1886" s="474"/>
      <c r="F1886" s="475"/>
    </row>
    <row r="1887" spans="1:6" ht="11.25">
      <c r="A1887" s="229"/>
      <c r="B1887" s="471"/>
      <c r="C1887" s="471"/>
      <c r="D1887" s="179" t="s">
        <v>167</v>
      </c>
      <c r="E1887" s="274"/>
      <c r="F1887" s="233">
        <f>F1883*10%</f>
        <v>78.75692134103815</v>
      </c>
    </row>
    <row r="1888" spans="1:6" ht="11.25">
      <c r="A1888" s="229"/>
      <c r="B1888" s="471"/>
      <c r="C1888" s="471"/>
      <c r="D1888" s="179" t="s">
        <v>160</v>
      </c>
      <c r="E1888" s="274"/>
      <c r="F1888" s="233">
        <f>Base!G2063</f>
        <v>18.27250622696025</v>
      </c>
    </row>
    <row r="1889" spans="1:6" ht="12" thickBot="1">
      <c r="A1889" s="234"/>
      <c r="B1889" s="479"/>
      <c r="C1889" s="479"/>
      <c r="D1889" s="187" t="s">
        <v>155</v>
      </c>
      <c r="E1889" s="276"/>
      <c r="F1889" s="230">
        <f>SUM(F1887:F1888)</f>
        <v>97.0294275679984</v>
      </c>
    </row>
    <row r="1890" spans="1:6" ht="12.75" customHeight="1" thickBot="1">
      <c r="A1890" s="476" t="s">
        <v>144</v>
      </c>
      <c r="B1890" s="477"/>
      <c r="C1890" s="477"/>
      <c r="D1890" s="478"/>
      <c r="E1890" s="256"/>
      <c r="F1890" s="188">
        <f>F1889+F1883</f>
        <v>884.5986409783799</v>
      </c>
    </row>
    <row r="1891" spans="1:6" ht="12" thickBot="1">
      <c r="A1891" s="214"/>
      <c r="B1891" s="466" t="s">
        <v>516</v>
      </c>
      <c r="C1891" s="554"/>
      <c r="D1891" s="198" t="s">
        <v>185</v>
      </c>
      <c r="E1891" s="283"/>
      <c r="F1891" s="248">
        <f>Base!G2068</f>
        <v>829.5002495765666</v>
      </c>
    </row>
    <row r="1892" spans="1:6" ht="11.25">
      <c r="A1892" s="162" t="s">
        <v>153</v>
      </c>
      <c r="B1892" s="467"/>
      <c r="C1892" s="467"/>
      <c r="D1892" s="200" t="s">
        <v>154</v>
      </c>
      <c r="E1892" s="278"/>
      <c r="F1892" s="222">
        <f>Base!G2069</f>
        <v>3.797567500249078</v>
      </c>
    </row>
    <row r="1893" spans="1:6" ht="11.25">
      <c r="A1893" s="162"/>
      <c r="B1893" s="467"/>
      <c r="C1893" s="467"/>
      <c r="D1893" s="180" t="s">
        <v>155</v>
      </c>
      <c r="E1893" s="275"/>
      <c r="F1893" s="227">
        <f>SUM(F1891:F1892)</f>
        <v>833.2978170768157</v>
      </c>
    </row>
    <row r="1894" spans="1:6" ht="11.25">
      <c r="A1894" s="468"/>
      <c r="B1894" s="467"/>
      <c r="C1894" s="467"/>
      <c r="D1894" s="467"/>
      <c r="E1894" s="469"/>
      <c r="F1894" s="470"/>
    </row>
    <row r="1895" spans="1:6" ht="11.25">
      <c r="A1895" s="162" t="s">
        <v>323</v>
      </c>
      <c r="B1895" s="467" t="s">
        <v>57</v>
      </c>
      <c r="C1895" s="467"/>
      <c r="D1895" s="467"/>
      <c r="E1895" s="469"/>
      <c r="F1895" s="470"/>
    </row>
    <row r="1896" spans="1:6" ht="11.25">
      <c r="A1896" s="468"/>
      <c r="B1896" s="467"/>
      <c r="C1896" s="467"/>
      <c r="D1896" s="467"/>
      <c r="E1896" s="469"/>
      <c r="F1896" s="470"/>
    </row>
    <row r="1897" spans="1:6" ht="11.25">
      <c r="A1897" s="162"/>
      <c r="B1897" s="467"/>
      <c r="C1897" s="467"/>
      <c r="D1897" s="181" t="s">
        <v>167</v>
      </c>
      <c r="E1897" s="279"/>
      <c r="F1897" s="222">
        <f>F1893*10%</f>
        <v>83.32978170768158</v>
      </c>
    </row>
    <row r="1898" spans="1:6" ht="11.25">
      <c r="A1898" s="162"/>
      <c r="B1898" s="467"/>
      <c r="C1898" s="467"/>
      <c r="D1898" s="181" t="s">
        <v>160</v>
      </c>
      <c r="E1898" s="279"/>
      <c r="F1898" s="222">
        <f>Base!G2075</f>
        <v>18.27250622696025</v>
      </c>
    </row>
    <row r="1899" spans="1:6" ht="12" thickBot="1">
      <c r="A1899" s="218"/>
      <c r="B1899" s="472"/>
      <c r="C1899" s="472"/>
      <c r="D1899" s="187" t="s">
        <v>155</v>
      </c>
      <c r="E1899" s="276"/>
      <c r="F1899" s="230">
        <f>SUM(F1897:F1898)</f>
        <v>101.60228793464182</v>
      </c>
    </row>
    <row r="1900" spans="1:6" ht="12.75" customHeight="1" thickBot="1">
      <c r="A1900" s="487" t="s">
        <v>144</v>
      </c>
      <c r="B1900" s="488"/>
      <c r="C1900" s="488"/>
      <c r="D1900" s="489"/>
      <c r="E1900" s="258"/>
      <c r="F1900" s="188">
        <f>F1899+F1893</f>
        <v>934.9001050114575</v>
      </c>
    </row>
    <row r="1901" spans="1:6" ht="12" thickBot="1">
      <c r="A1901" s="229"/>
      <c r="B1901" s="471" t="s">
        <v>517</v>
      </c>
      <c r="C1901" s="474"/>
      <c r="D1901" s="198" t="s">
        <v>186</v>
      </c>
      <c r="E1901" s="283"/>
      <c r="F1901" s="244">
        <f>Base!G2080</f>
        <v>875.2288532430009</v>
      </c>
    </row>
    <row r="1902" spans="1:6" ht="11.25">
      <c r="A1902" s="229" t="s">
        <v>153</v>
      </c>
      <c r="B1902" s="471"/>
      <c r="C1902" s="471"/>
      <c r="D1902" s="194" t="s">
        <v>154</v>
      </c>
      <c r="E1902" s="281"/>
      <c r="F1902" s="233">
        <f>Base!G2081</f>
        <v>3.797567500249078</v>
      </c>
    </row>
    <row r="1903" spans="1:6" ht="11.25">
      <c r="A1903" s="229"/>
      <c r="B1903" s="471"/>
      <c r="C1903" s="471"/>
      <c r="D1903" s="180" t="s">
        <v>155</v>
      </c>
      <c r="E1903" s="275"/>
      <c r="F1903" s="227">
        <f>SUM(F1901:F1902)</f>
        <v>879.02642074325</v>
      </c>
    </row>
    <row r="1904" spans="1:6" ht="11.25">
      <c r="A1904" s="473"/>
      <c r="B1904" s="471"/>
      <c r="C1904" s="471"/>
      <c r="D1904" s="471"/>
      <c r="E1904" s="474"/>
      <c r="F1904" s="475"/>
    </row>
    <row r="1905" spans="1:6" ht="11.25">
      <c r="A1905" s="229" t="s">
        <v>323</v>
      </c>
      <c r="B1905" s="471" t="s">
        <v>58</v>
      </c>
      <c r="C1905" s="471"/>
      <c r="D1905" s="471"/>
      <c r="E1905" s="474"/>
      <c r="F1905" s="475"/>
    </row>
    <row r="1906" spans="1:6" ht="11.25">
      <c r="A1906" s="473"/>
      <c r="B1906" s="471"/>
      <c r="C1906" s="471"/>
      <c r="D1906" s="471"/>
      <c r="E1906" s="474"/>
      <c r="F1906" s="475"/>
    </row>
    <row r="1907" spans="1:6" ht="11.25">
      <c r="A1907" s="229"/>
      <c r="B1907" s="471"/>
      <c r="C1907" s="471"/>
      <c r="D1907" s="179" t="s">
        <v>167</v>
      </c>
      <c r="E1907" s="274"/>
      <c r="F1907" s="233">
        <f>F1903*10%</f>
        <v>87.902642074325</v>
      </c>
    </row>
    <row r="1908" spans="1:6" ht="11.25">
      <c r="A1908" s="229"/>
      <c r="B1908" s="471"/>
      <c r="C1908" s="471"/>
      <c r="D1908" s="179" t="s">
        <v>160</v>
      </c>
      <c r="E1908" s="274"/>
      <c r="F1908" s="233">
        <f>Base!G2087</f>
        <v>18.27250622696025</v>
      </c>
    </row>
    <row r="1909" spans="1:6" ht="12" thickBot="1">
      <c r="A1909" s="234"/>
      <c r="B1909" s="479"/>
      <c r="C1909" s="479"/>
      <c r="D1909" s="187" t="s">
        <v>155</v>
      </c>
      <c r="E1909" s="276"/>
      <c r="F1909" s="246">
        <f>SUM(F1907:F1908)</f>
        <v>106.17514830128525</v>
      </c>
    </row>
    <row r="1910" spans="1:6" ht="13.5" customHeight="1" thickBot="1">
      <c r="A1910" s="476" t="s">
        <v>144</v>
      </c>
      <c r="B1910" s="477"/>
      <c r="C1910" s="477"/>
      <c r="D1910" s="478"/>
      <c r="E1910" s="256"/>
      <c r="F1910" s="188">
        <f>F1909+F1903</f>
        <v>985.2015690445353</v>
      </c>
    </row>
    <row r="1911" spans="1:6" ht="12" thickBot="1">
      <c r="A1911" s="162"/>
      <c r="B1911" s="467" t="s">
        <v>518</v>
      </c>
      <c r="C1911" s="469"/>
      <c r="D1911" s="198" t="s">
        <v>187</v>
      </c>
      <c r="E1911" s="283"/>
      <c r="F1911" s="247">
        <f>Base!G2092</f>
        <v>920.946937331872</v>
      </c>
    </row>
    <row r="1912" spans="1:6" ht="11.25">
      <c r="A1912" s="162" t="s">
        <v>153</v>
      </c>
      <c r="B1912" s="467"/>
      <c r="C1912" s="467"/>
      <c r="D1912" s="200" t="s">
        <v>154</v>
      </c>
      <c r="E1912" s="278"/>
      <c r="F1912" s="222">
        <f>Base!G2093</f>
        <v>3.797567500249078</v>
      </c>
    </row>
    <row r="1913" spans="1:6" ht="11.25">
      <c r="A1913" s="162"/>
      <c r="B1913" s="467"/>
      <c r="C1913" s="467"/>
      <c r="D1913" s="180" t="s">
        <v>155</v>
      </c>
      <c r="E1913" s="275"/>
      <c r="F1913" s="227">
        <f>SUM(F1911:F1912)</f>
        <v>924.7445048321212</v>
      </c>
    </row>
    <row r="1914" spans="1:6" ht="11.25">
      <c r="A1914" s="468"/>
      <c r="B1914" s="467"/>
      <c r="C1914" s="467"/>
      <c r="D1914" s="467"/>
      <c r="E1914" s="469"/>
      <c r="F1914" s="470"/>
    </row>
    <row r="1915" spans="1:6" ht="11.25">
      <c r="A1915" s="162" t="s">
        <v>323</v>
      </c>
      <c r="B1915" s="467" t="s">
        <v>59</v>
      </c>
      <c r="C1915" s="467"/>
      <c r="D1915" s="467"/>
      <c r="E1915" s="469"/>
      <c r="F1915" s="470"/>
    </row>
    <row r="1916" spans="1:6" ht="11.25">
      <c r="A1916" s="468"/>
      <c r="B1916" s="467"/>
      <c r="C1916" s="467"/>
      <c r="D1916" s="467"/>
      <c r="E1916" s="469"/>
      <c r="F1916" s="470"/>
    </row>
    <row r="1917" spans="1:6" ht="11.25">
      <c r="A1917" s="162"/>
      <c r="B1917" s="467"/>
      <c r="C1917" s="467"/>
      <c r="D1917" s="181" t="s">
        <v>167</v>
      </c>
      <c r="E1917" s="279"/>
      <c r="F1917" s="222">
        <f>F1913*10%</f>
        <v>92.47445048321212</v>
      </c>
    </row>
    <row r="1918" spans="1:6" ht="11.25">
      <c r="A1918" s="162"/>
      <c r="B1918" s="467"/>
      <c r="C1918" s="467"/>
      <c r="D1918" s="181" t="s">
        <v>160</v>
      </c>
      <c r="E1918" s="279"/>
      <c r="F1918" s="222">
        <f>Base!G2099</f>
        <v>18.27250622696025</v>
      </c>
    </row>
    <row r="1919" spans="1:6" ht="12" thickBot="1">
      <c r="A1919" s="218"/>
      <c r="B1919" s="472"/>
      <c r="C1919" s="472"/>
      <c r="D1919" s="187" t="s">
        <v>155</v>
      </c>
      <c r="E1919" s="276"/>
      <c r="F1919" s="246">
        <f>SUM(F1917:F1918)</f>
        <v>110.74695671017237</v>
      </c>
    </row>
    <row r="1920" spans="1:6" ht="13.5" customHeight="1" thickBot="1">
      <c r="A1920" s="487" t="s">
        <v>144</v>
      </c>
      <c r="B1920" s="488"/>
      <c r="C1920" s="488"/>
      <c r="D1920" s="489"/>
      <c r="E1920" s="258"/>
      <c r="F1920" s="188">
        <f>F1919+F1913</f>
        <v>1035.4914615422936</v>
      </c>
    </row>
    <row r="1921" spans="1:6" ht="12" thickBot="1">
      <c r="A1921" s="229"/>
      <c r="B1921" s="471" t="s">
        <v>519</v>
      </c>
      <c r="C1921" s="474"/>
      <c r="D1921" s="198" t="s">
        <v>188</v>
      </c>
      <c r="E1921" s="283"/>
      <c r="F1921" s="244">
        <f>Base!G2104</f>
        <v>966.6755409983061</v>
      </c>
    </row>
    <row r="1922" spans="1:6" ht="11.25">
      <c r="A1922" s="229" t="s">
        <v>153</v>
      </c>
      <c r="B1922" s="471"/>
      <c r="C1922" s="471"/>
      <c r="D1922" s="194" t="s">
        <v>154</v>
      </c>
      <c r="E1922" s="281"/>
      <c r="F1922" s="233">
        <f>Base!G2105</f>
        <v>3.797567500249078</v>
      </c>
    </row>
    <row r="1923" spans="1:6" ht="11.25">
      <c r="A1923" s="229"/>
      <c r="B1923" s="471"/>
      <c r="C1923" s="471"/>
      <c r="D1923" s="180" t="s">
        <v>155</v>
      </c>
      <c r="E1923" s="275"/>
      <c r="F1923" s="227">
        <f>SUM(F1921:F1922)</f>
        <v>970.4731084985552</v>
      </c>
    </row>
    <row r="1924" spans="1:6" ht="11.25">
      <c r="A1924" s="473"/>
      <c r="B1924" s="471"/>
      <c r="C1924" s="471"/>
      <c r="D1924" s="471"/>
      <c r="E1924" s="474"/>
      <c r="F1924" s="475"/>
    </row>
    <row r="1925" spans="1:6" ht="11.25">
      <c r="A1925" s="229" t="s">
        <v>323</v>
      </c>
      <c r="B1925" s="471" t="s">
        <v>60</v>
      </c>
      <c r="C1925" s="471"/>
      <c r="D1925" s="471"/>
      <c r="E1925" s="474"/>
      <c r="F1925" s="475"/>
    </row>
    <row r="1926" spans="1:6" ht="11.25">
      <c r="A1926" s="473"/>
      <c r="B1926" s="471"/>
      <c r="C1926" s="471"/>
      <c r="D1926" s="471"/>
      <c r="E1926" s="474"/>
      <c r="F1926" s="475"/>
    </row>
    <row r="1927" spans="1:6" ht="11.25">
      <c r="A1927" s="229"/>
      <c r="B1927" s="471"/>
      <c r="C1927" s="471"/>
      <c r="D1927" s="179" t="s">
        <v>167</v>
      </c>
      <c r="E1927" s="274"/>
      <c r="F1927" s="233">
        <f>F1923*10%</f>
        <v>97.04731084985553</v>
      </c>
    </row>
    <row r="1928" spans="1:6" ht="11.25">
      <c r="A1928" s="229"/>
      <c r="B1928" s="471"/>
      <c r="C1928" s="471"/>
      <c r="D1928" s="179" t="s">
        <v>160</v>
      </c>
      <c r="E1928" s="274"/>
      <c r="F1928" s="233">
        <f>Base!G2111</f>
        <v>18.27250622696025</v>
      </c>
    </row>
    <row r="1929" spans="1:6" ht="12" thickBot="1">
      <c r="A1929" s="234"/>
      <c r="B1929" s="479"/>
      <c r="C1929" s="479"/>
      <c r="D1929" s="187" t="s">
        <v>155</v>
      </c>
      <c r="E1929" s="276"/>
      <c r="F1929" s="230">
        <f>SUM(F1927:F1928)</f>
        <v>115.31981707681578</v>
      </c>
    </row>
    <row r="1930" spans="1:6" ht="12.75" customHeight="1" thickBot="1">
      <c r="A1930" s="476" t="s">
        <v>144</v>
      </c>
      <c r="B1930" s="477"/>
      <c r="C1930" s="477"/>
      <c r="D1930" s="478"/>
      <c r="E1930" s="256"/>
      <c r="F1930" s="188">
        <f>F1929+F1923</f>
        <v>1085.792925575371</v>
      </c>
    </row>
    <row r="1931" spans="1:6" ht="12" thickBot="1">
      <c r="A1931" s="162"/>
      <c r="B1931" s="467" t="s">
        <v>520</v>
      </c>
      <c r="C1931" s="469"/>
      <c r="D1931" s="198" t="s">
        <v>189</v>
      </c>
      <c r="E1931" s="283"/>
      <c r="F1931" s="247">
        <f>Base!G2116</f>
        <v>1012.4146642423034</v>
      </c>
    </row>
    <row r="1932" spans="1:6" ht="11.25">
      <c r="A1932" s="162" t="s">
        <v>153</v>
      </c>
      <c r="B1932" s="467"/>
      <c r="C1932" s="467"/>
      <c r="D1932" s="200" t="s">
        <v>154</v>
      </c>
      <c r="E1932" s="278"/>
      <c r="F1932" s="222">
        <f>Base!G2117</f>
        <v>3.797567500249078</v>
      </c>
    </row>
    <row r="1933" spans="1:6" ht="11.25">
      <c r="A1933" s="162"/>
      <c r="B1933" s="467"/>
      <c r="C1933" s="467"/>
      <c r="D1933" s="180" t="s">
        <v>155</v>
      </c>
      <c r="E1933" s="275"/>
      <c r="F1933" s="227">
        <f>SUM(F1931:F1932)</f>
        <v>1016.2122317425525</v>
      </c>
    </row>
    <row r="1934" spans="1:6" ht="11.25">
      <c r="A1934" s="468"/>
      <c r="B1934" s="467"/>
      <c r="C1934" s="467"/>
      <c r="D1934" s="467"/>
      <c r="E1934" s="469"/>
      <c r="F1934" s="470"/>
    </row>
    <row r="1935" spans="1:6" ht="11.25">
      <c r="A1935" s="162" t="s">
        <v>323</v>
      </c>
      <c r="B1935" s="467" t="s">
        <v>65</v>
      </c>
      <c r="C1935" s="467"/>
      <c r="D1935" s="467"/>
      <c r="E1935" s="469"/>
      <c r="F1935" s="470"/>
    </row>
    <row r="1936" spans="1:6" ht="11.25">
      <c r="A1936" s="468"/>
      <c r="B1936" s="467"/>
      <c r="C1936" s="467"/>
      <c r="D1936" s="467"/>
      <c r="E1936" s="469"/>
      <c r="F1936" s="470"/>
    </row>
    <row r="1937" spans="1:6" ht="11.25">
      <c r="A1937" s="162"/>
      <c r="B1937" s="467"/>
      <c r="C1937" s="467"/>
      <c r="D1937" s="181" t="s">
        <v>167</v>
      </c>
      <c r="E1937" s="279"/>
      <c r="F1937" s="222">
        <f>F1933*10%</f>
        <v>101.62122317425525</v>
      </c>
    </row>
    <row r="1938" spans="1:6" ht="11.25">
      <c r="A1938" s="162"/>
      <c r="B1938" s="467"/>
      <c r="C1938" s="467"/>
      <c r="D1938" s="181" t="s">
        <v>160</v>
      </c>
      <c r="E1938" s="279"/>
      <c r="F1938" s="222">
        <f>Base!G2123</f>
        <v>18.27250622696025</v>
      </c>
    </row>
    <row r="1939" spans="1:6" ht="12" thickBot="1">
      <c r="A1939" s="218"/>
      <c r="B1939" s="472"/>
      <c r="C1939" s="472"/>
      <c r="D1939" s="187" t="s">
        <v>155</v>
      </c>
      <c r="E1939" s="276"/>
      <c r="F1939" s="246">
        <f>SUM(F1937:F1938)</f>
        <v>119.8937294012155</v>
      </c>
    </row>
    <row r="1940" spans="1:6" ht="13.5" customHeight="1" thickBot="1">
      <c r="A1940" s="487" t="s">
        <v>144</v>
      </c>
      <c r="B1940" s="488"/>
      <c r="C1940" s="488"/>
      <c r="D1940" s="489"/>
      <c r="E1940" s="258"/>
      <c r="F1940" s="188">
        <f>F1939+F1933</f>
        <v>1136.105961143768</v>
      </c>
    </row>
    <row r="1941" spans="1:6" ht="12" thickBot="1">
      <c r="A1941" s="229"/>
      <c r="B1941" s="471" t="s">
        <v>521</v>
      </c>
      <c r="C1941" s="474"/>
      <c r="D1941" s="198" t="s">
        <v>190</v>
      </c>
      <c r="E1941" s="283"/>
      <c r="F1941" s="244">
        <f>Base!G2128</f>
        <v>1058.1432679087375</v>
      </c>
    </row>
    <row r="1942" spans="1:6" ht="11.25">
      <c r="A1942" s="229" t="s">
        <v>153</v>
      </c>
      <c r="B1942" s="471"/>
      <c r="C1942" s="471"/>
      <c r="D1942" s="194" t="s">
        <v>154</v>
      </c>
      <c r="E1942" s="281"/>
      <c r="F1942" s="233">
        <f>Base!G2129</f>
        <v>3.797567500249078</v>
      </c>
    </row>
    <row r="1943" spans="1:6" ht="11.25">
      <c r="A1943" s="229"/>
      <c r="B1943" s="471"/>
      <c r="C1943" s="471"/>
      <c r="D1943" s="180" t="s">
        <v>155</v>
      </c>
      <c r="E1943" s="275"/>
      <c r="F1943" s="227">
        <f>SUM(F1941:F1942)</f>
        <v>1061.9408354089865</v>
      </c>
    </row>
    <row r="1944" spans="1:6" ht="11.25">
      <c r="A1944" s="473"/>
      <c r="B1944" s="471"/>
      <c r="C1944" s="471"/>
      <c r="D1944" s="471"/>
      <c r="E1944" s="474"/>
      <c r="F1944" s="475"/>
    </row>
    <row r="1945" spans="1:6" ht="11.25">
      <c r="A1945" s="229" t="s">
        <v>323</v>
      </c>
      <c r="B1945" s="471" t="s">
        <v>66</v>
      </c>
      <c r="C1945" s="471"/>
      <c r="D1945" s="471"/>
      <c r="E1945" s="474"/>
      <c r="F1945" s="475"/>
    </row>
    <row r="1946" spans="1:6" ht="11.25">
      <c r="A1946" s="473"/>
      <c r="B1946" s="471"/>
      <c r="C1946" s="471"/>
      <c r="D1946" s="471"/>
      <c r="E1946" s="474"/>
      <c r="F1946" s="475"/>
    </row>
    <row r="1947" spans="1:6" ht="11.25">
      <c r="A1947" s="229"/>
      <c r="B1947" s="471"/>
      <c r="C1947" s="471"/>
      <c r="D1947" s="179" t="s">
        <v>167</v>
      </c>
      <c r="E1947" s="274"/>
      <c r="F1947" s="233">
        <f>F1943*10%</f>
        <v>106.19408354089865</v>
      </c>
    </row>
    <row r="1948" spans="1:6" ht="11.25">
      <c r="A1948" s="229"/>
      <c r="B1948" s="471"/>
      <c r="C1948" s="471"/>
      <c r="D1948" s="179" t="s">
        <v>160</v>
      </c>
      <c r="E1948" s="274"/>
      <c r="F1948" s="233">
        <f>Base!G2135</f>
        <v>18.27250622696025</v>
      </c>
    </row>
    <row r="1949" spans="1:6" ht="12" thickBot="1">
      <c r="A1949" s="234"/>
      <c r="B1949" s="479"/>
      <c r="C1949" s="479"/>
      <c r="D1949" s="187" t="s">
        <v>155</v>
      </c>
      <c r="E1949" s="276"/>
      <c r="F1949" s="246">
        <f>SUM(F1947:F1948)</f>
        <v>124.46658976785889</v>
      </c>
    </row>
    <row r="1950" spans="1:6" ht="13.5" customHeight="1" thickBot="1">
      <c r="A1950" s="476" t="s">
        <v>144</v>
      </c>
      <c r="B1950" s="477"/>
      <c r="C1950" s="477"/>
      <c r="D1950" s="478"/>
      <c r="E1950" s="256"/>
      <c r="F1950" s="188">
        <f>F1949+F1943</f>
        <v>1186.4074251768454</v>
      </c>
    </row>
    <row r="1951" spans="1:6" ht="12" thickBot="1">
      <c r="A1951" s="162"/>
      <c r="B1951" s="467" t="s">
        <v>522</v>
      </c>
      <c r="C1951" s="469"/>
      <c r="D1951" s="198" t="s">
        <v>191</v>
      </c>
      <c r="E1951" s="283"/>
      <c r="F1951" s="247">
        <f>Base!G2140</f>
        <v>1103.8613519976086</v>
      </c>
    </row>
    <row r="1952" spans="1:6" ht="11.25">
      <c r="A1952" s="162" t="s">
        <v>153</v>
      </c>
      <c r="B1952" s="467"/>
      <c r="C1952" s="467"/>
      <c r="D1952" s="200" t="s">
        <v>154</v>
      </c>
      <c r="E1952" s="278"/>
      <c r="F1952" s="222">
        <f>Base!G2141</f>
        <v>3.797567500249078</v>
      </c>
    </row>
    <row r="1953" spans="1:6" ht="11.25">
      <c r="A1953" s="162"/>
      <c r="B1953" s="467"/>
      <c r="C1953" s="467"/>
      <c r="D1953" s="180" t="s">
        <v>155</v>
      </c>
      <c r="E1953" s="275"/>
      <c r="F1953" s="227">
        <f>SUM(F1951:F1952)</f>
        <v>1107.6589194978576</v>
      </c>
    </row>
    <row r="1954" spans="1:6" ht="11.25">
      <c r="A1954" s="468"/>
      <c r="B1954" s="467"/>
      <c r="C1954" s="467"/>
      <c r="D1954" s="467"/>
      <c r="E1954" s="469"/>
      <c r="F1954" s="470"/>
    </row>
    <row r="1955" spans="1:6" ht="11.25">
      <c r="A1955" s="162" t="s">
        <v>323</v>
      </c>
      <c r="B1955" s="467" t="s">
        <v>67</v>
      </c>
      <c r="C1955" s="467"/>
      <c r="D1955" s="467"/>
      <c r="E1955" s="469"/>
      <c r="F1955" s="470"/>
    </row>
    <row r="1956" spans="1:6" ht="11.25">
      <c r="A1956" s="468"/>
      <c r="B1956" s="467"/>
      <c r="C1956" s="467"/>
      <c r="D1956" s="467"/>
      <c r="E1956" s="469"/>
      <c r="F1956" s="470"/>
    </row>
    <row r="1957" spans="1:6" ht="11.25">
      <c r="A1957" s="162"/>
      <c r="B1957" s="467"/>
      <c r="C1957" s="467"/>
      <c r="D1957" s="181" t="s">
        <v>167</v>
      </c>
      <c r="E1957" s="279"/>
      <c r="F1957" s="222">
        <f>F1953*10%</f>
        <v>110.76589194978577</v>
      </c>
    </row>
    <row r="1958" spans="1:6" ht="11.25">
      <c r="A1958" s="162"/>
      <c r="B1958" s="467"/>
      <c r="C1958" s="467"/>
      <c r="D1958" s="181" t="s">
        <v>160</v>
      </c>
      <c r="E1958" s="279"/>
      <c r="F1958" s="222">
        <f>Base!G2147</f>
        <v>18.27250622696025</v>
      </c>
    </row>
    <row r="1959" spans="1:6" ht="12" thickBot="1">
      <c r="A1959" s="218"/>
      <c r="B1959" s="472"/>
      <c r="C1959" s="472"/>
      <c r="D1959" s="187" t="s">
        <v>155</v>
      </c>
      <c r="E1959" s="276"/>
      <c r="F1959" s="230">
        <f>SUM(F1957:F1958)</f>
        <v>129.03839817674603</v>
      </c>
    </row>
    <row r="1960" spans="1:6" ht="13.5" customHeight="1" thickBot="1">
      <c r="A1960" s="487" t="s">
        <v>144</v>
      </c>
      <c r="B1960" s="488"/>
      <c r="C1960" s="488"/>
      <c r="D1960" s="489"/>
      <c r="E1960" s="258"/>
      <c r="F1960" s="188">
        <f>F1959+F1953</f>
        <v>1236.6973176746037</v>
      </c>
    </row>
    <row r="1961" spans="1:6" ht="12" thickBot="1">
      <c r="A1961" s="238"/>
      <c r="B1961" s="555" t="s">
        <v>523</v>
      </c>
      <c r="C1961" s="556"/>
      <c r="D1961" s="198" t="s">
        <v>192</v>
      </c>
      <c r="E1961" s="283"/>
      <c r="F1961" s="243">
        <f>Base!G2152</f>
        <v>1149.589955664043</v>
      </c>
    </row>
    <row r="1962" spans="1:6" ht="11.25">
      <c r="A1962" s="229" t="s">
        <v>153</v>
      </c>
      <c r="B1962" s="471"/>
      <c r="C1962" s="471"/>
      <c r="D1962" s="194" t="s">
        <v>154</v>
      </c>
      <c r="E1962" s="281"/>
      <c r="F1962" s="233">
        <f>Base!G2153</f>
        <v>3.797567500249078</v>
      </c>
    </row>
    <row r="1963" spans="1:6" ht="11.25">
      <c r="A1963" s="229"/>
      <c r="B1963" s="471"/>
      <c r="C1963" s="471"/>
      <c r="D1963" s="180" t="s">
        <v>155</v>
      </c>
      <c r="E1963" s="275"/>
      <c r="F1963" s="227">
        <f>SUM(F1961:F1962)</f>
        <v>1153.387523164292</v>
      </c>
    </row>
    <row r="1964" spans="1:6" ht="11.25">
      <c r="A1964" s="473"/>
      <c r="B1964" s="471"/>
      <c r="C1964" s="471"/>
      <c r="D1964" s="471"/>
      <c r="E1964" s="474"/>
      <c r="F1964" s="475"/>
    </row>
    <row r="1965" spans="1:6" ht="11.25">
      <c r="A1965" s="229" t="s">
        <v>323</v>
      </c>
      <c r="B1965" s="471" t="s">
        <v>68</v>
      </c>
      <c r="C1965" s="471"/>
      <c r="D1965" s="471"/>
      <c r="E1965" s="474"/>
      <c r="F1965" s="475"/>
    </row>
    <row r="1966" spans="1:6" ht="11.25">
      <c r="A1966" s="473"/>
      <c r="B1966" s="471"/>
      <c r="C1966" s="471"/>
      <c r="D1966" s="471"/>
      <c r="E1966" s="474"/>
      <c r="F1966" s="475"/>
    </row>
    <row r="1967" spans="1:6" ht="11.25">
      <c r="A1967" s="229"/>
      <c r="B1967" s="471"/>
      <c r="C1967" s="471"/>
      <c r="D1967" s="179" t="s">
        <v>167</v>
      </c>
      <c r="E1967" s="274"/>
      <c r="F1967" s="233">
        <f>F1963*10%</f>
        <v>115.3387523164292</v>
      </c>
    </row>
    <row r="1968" spans="1:6" ht="11.25">
      <c r="A1968" s="229"/>
      <c r="B1968" s="471"/>
      <c r="C1968" s="471"/>
      <c r="D1968" s="179" t="s">
        <v>160</v>
      </c>
      <c r="E1968" s="274"/>
      <c r="F1968" s="233">
        <f>Base!G2159</f>
        <v>18.27250622696025</v>
      </c>
    </row>
    <row r="1969" spans="1:6" ht="12" thickBot="1">
      <c r="A1969" s="234"/>
      <c r="B1969" s="479"/>
      <c r="C1969" s="479"/>
      <c r="D1969" s="187" t="s">
        <v>155</v>
      </c>
      <c r="E1969" s="276"/>
      <c r="F1969" s="230">
        <f>SUM(F1967:F1968)</f>
        <v>133.61125854338945</v>
      </c>
    </row>
    <row r="1970" spans="1:6" ht="12.75" customHeight="1" thickBot="1">
      <c r="A1970" s="476" t="s">
        <v>144</v>
      </c>
      <c r="B1970" s="477"/>
      <c r="C1970" s="477"/>
      <c r="D1970" s="478"/>
      <c r="E1970" s="256"/>
      <c r="F1970" s="188">
        <f>F1969+F1963</f>
        <v>1286.9987817076812</v>
      </c>
    </row>
    <row r="1971" spans="1:6" ht="12" thickBot="1">
      <c r="A1971" s="162"/>
      <c r="B1971" s="467" t="s">
        <v>524</v>
      </c>
      <c r="C1971" s="469"/>
      <c r="D1971" s="198" t="s">
        <v>193</v>
      </c>
      <c r="E1971" s="283"/>
      <c r="F1971" s="247">
        <f>Base!G2164</f>
        <v>1195.318559330477</v>
      </c>
    </row>
    <row r="1972" spans="1:6" ht="11.25">
      <c r="A1972" s="162" t="s">
        <v>153</v>
      </c>
      <c r="B1972" s="467"/>
      <c r="C1972" s="467"/>
      <c r="D1972" s="200" t="s">
        <v>154</v>
      </c>
      <c r="E1972" s="278"/>
      <c r="F1972" s="222">
        <f>Base!G2165</f>
        <v>3.797567500249078</v>
      </c>
    </row>
    <row r="1973" spans="1:6" ht="11.25">
      <c r="A1973" s="162"/>
      <c r="B1973" s="467"/>
      <c r="C1973" s="467"/>
      <c r="D1973" s="167" t="s">
        <v>155</v>
      </c>
      <c r="E1973" s="267"/>
      <c r="F1973" s="227">
        <f>SUM(F1971:F1972)</f>
        <v>1199.116126830726</v>
      </c>
    </row>
    <row r="1974" spans="1:6" ht="11.25">
      <c r="A1974" s="468"/>
      <c r="B1974" s="467"/>
      <c r="C1974" s="467"/>
      <c r="D1974" s="467"/>
      <c r="E1974" s="469"/>
      <c r="F1974" s="470"/>
    </row>
    <row r="1975" spans="1:6" ht="11.25">
      <c r="A1975" s="162" t="s">
        <v>323</v>
      </c>
      <c r="B1975" s="467" t="s">
        <v>69</v>
      </c>
      <c r="C1975" s="467"/>
      <c r="D1975" s="467"/>
      <c r="E1975" s="469"/>
      <c r="F1975" s="470"/>
    </row>
    <row r="1976" spans="1:6" ht="11.25">
      <c r="A1976" s="468"/>
      <c r="B1976" s="467"/>
      <c r="C1976" s="467"/>
      <c r="D1976" s="467"/>
      <c r="E1976" s="469"/>
      <c r="F1976" s="470"/>
    </row>
    <row r="1977" spans="1:6" ht="11.25">
      <c r="A1977" s="162"/>
      <c r="B1977" s="467"/>
      <c r="C1977" s="467"/>
      <c r="D1977" s="181" t="s">
        <v>167</v>
      </c>
      <c r="E1977" s="279"/>
      <c r="F1977" s="222">
        <f>F1973*10%</f>
        <v>119.9116126830726</v>
      </c>
    </row>
    <row r="1978" spans="1:6" ht="11.25">
      <c r="A1978" s="162"/>
      <c r="B1978" s="467"/>
      <c r="C1978" s="467"/>
      <c r="D1978" s="181" t="s">
        <v>160</v>
      </c>
      <c r="E1978" s="279"/>
      <c r="F1978" s="222">
        <f>Base!G2171</f>
        <v>18.27250622696025</v>
      </c>
    </row>
    <row r="1979" spans="1:6" ht="12" thickBot="1">
      <c r="A1979" s="218"/>
      <c r="B1979" s="472"/>
      <c r="C1979" s="472"/>
      <c r="D1979" s="175" t="s">
        <v>155</v>
      </c>
      <c r="E1979" s="271"/>
      <c r="F1979" s="230">
        <f>SUM(F1977:F1978)</f>
        <v>138.18411891003285</v>
      </c>
    </row>
    <row r="1980" spans="1:6" ht="12.75" customHeight="1" thickBot="1">
      <c r="A1980" s="487" t="s">
        <v>144</v>
      </c>
      <c r="B1980" s="488"/>
      <c r="C1980" s="488"/>
      <c r="D1980" s="489"/>
      <c r="E1980" s="258"/>
      <c r="F1980" s="188">
        <f>F1979+F1973</f>
        <v>1337.3002457407588</v>
      </c>
    </row>
    <row r="1981" spans="1:6" ht="12" thickBot="1">
      <c r="A1981" s="229"/>
      <c r="B1981" s="471" t="s">
        <v>525</v>
      </c>
      <c r="C1981" s="474"/>
      <c r="D1981" s="198" t="s">
        <v>194</v>
      </c>
      <c r="E1981" s="283"/>
      <c r="F1981" s="244">
        <f>Base!G2176</f>
        <v>1263.906205041347</v>
      </c>
    </row>
    <row r="1982" spans="1:6" ht="11.25">
      <c r="A1982" s="229" t="s">
        <v>153</v>
      </c>
      <c r="B1982" s="471"/>
      <c r="C1982" s="471"/>
      <c r="D1982" s="194" t="s">
        <v>154</v>
      </c>
      <c r="E1982" s="281"/>
      <c r="F1982" s="233">
        <f>Base!G2177</f>
        <v>3.797567500249078</v>
      </c>
    </row>
    <row r="1983" spans="1:6" ht="11.25">
      <c r="A1983" s="229"/>
      <c r="B1983" s="471"/>
      <c r="C1983" s="471"/>
      <c r="D1983" s="167" t="s">
        <v>155</v>
      </c>
      <c r="E1983" s="267"/>
      <c r="F1983" s="227">
        <f>SUM(F1981:F1982)</f>
        <v>1267.703772541596</v>
      </c>
    </row>
    <row r="1984" spans="1:6" ht="11.25">
      <c r="A1984" s="473"/>
      <c r="B1984" s="471"/>
      <c r="C1984" s="471"/>
      <c r="D1984" s="471"/>
      <c r="E1984" s="474"/>
      <c r="F1984" s="475"/>
    </row>
    <row r="1985" spans="1:6" ht="11.25">
      <c r="A1985" s="229" t="s">
        <v>323</v>
      </c>
      <c r="B1985" s="471" t="s">
        <v>70</v>
      </c>
      <c r="C1985" s="471"/>
      <c r="D1985" s="471"/>
      <c r="E1985" s="474"/>
      <c r="F1985" s="475"/>
    </row>
    <row r="1986" spans="1:6" ht="11.25">
      <c r="A1986" s="473"/>
      <c r="B1986" s="471"/>
      <c r="C1986" s="471"/>
      <c r="D1986" s="471"/>
      <c r="E1986" s="474"/>
      <c r="F1986" s="475"/>
    </row>
    <row r="1987" spans="1:6" ht="11.25">
      <c r="A1987" s="229"/>
      <c r="B1987" s="471"/>
      <c r="C1987" s="471"/>
      <c r="D1987" s="179" t="s">
        <v>167</v>
      </c>
      <c r="E1987" s="274"/>
      <c r="F1987" s="233">
        <f>F1983*10%</f>
        <v>126.7703772541596</v>
      </c>
    </row>
    <row r="1988" spans="1:6" ht="11.25">
      <c r="A1988" s="229"/>
      <c r="B1988" s="471"/>
      <c r="C1988" s="471"/>
      <c r="D1988" s="179" t="s">
        <v>160</v>
      </c>
      <c r="E1988" s="274"/>
      <c r="F1988" s="233">
        <f>Base!G2183</f>
        <v>18.27250622696025</v>
      </c>
    </row>
    <row r="1989" spans="1:6" ht="12" thickBot="1">
      <c r="A1989" s="234"/>
      <c r="B1989" s="479"/>
      <c r="C1989" s="479"/>
      <c r="D1989" s="175" t="s">
        <v>155</v>
      </c>
      <c r="E1989" s="271"/>
      <c r="F1989" s="230">
        <f>SUM(F1987:F1988)</f>
        <v>145.04288348111984</v>
      </c>
    </row>
    <row r="1990" spans="1:6" ht="12.75" customHeight="1" thickBot="1">
      <c r="A1990" s="476" t="s">
        <v>144</v>
      </c>
      <c r="B1990" s="477"/>
      <c r="C1990" s="477"/>
      <c r="D1990" s="478"/>
      <c r="E1990" s="256"/>
      <c r="F1990" s="188">
        <f>F1989+F1983</f>
        <v>1412.7466560227158</v>
      </c>
    </row>
    <row r="1991" spans="1:6" ht="12" thickBot="1">
      <c r="A1991" s="162"/>
      <c r="B1991" s="467" t="s">
        <v>526</v>
      </c>
      <c r="C1991" s="469"/>
      <c r="D1991" s="198" t="s">
        <v>195</v>
      </c>
      <c r="E1991" s="283"/>
      <c r="F1991" s="247">
        <f>Base!G2188</f>
        <v>1355.3739319517786</v>
      </c>
    </row>
    <row r="1992" spans="1:6" ht="11.25">
      <c r="A1992" s="162" t="s">
        <v>153</v>
      </c>
      <c r="B1992" s="467"/>
      <c r="C1992" s="467"/>
      <c r="D1992" s="200" t="s">
        <v>154</v>
      </c>
      <c r="E1992" s="278"/>
      <c r="F1992" s="222">
        <f>Base!G2189</f>
        <v>3.797567500249078</v>
      </c>
    </row>
    <row r="1993" spans="1:6" ht="11.25">
      <c r="A1993" s="162"/>
      <c r="B1993" s="467"/>
      <c r="C1993" s="467"/>
      <c r="D1993" s="167" t="s">
        <v>155</v>
      </c>
      <c r="E1993" s="267"/>
      <c r="F1993" s="227">
        <f>SUM(F1991:F1992)</f>
        <v>1359.1714994520275</v>
      </c>
    </row>
    <row r="1994" spans="1:6" ht="11.25">
      <c r="A1994" s="468"/>
      <c r="B1994" s="467"/>
      <c r="C1994" s="467"/>
      <c r="D1994" s="467"/>
      <c r="E1994" s="469"/>
      <c r="F1994" s="470"/>
    </row>
    <row r="1995" spans="1:6" ht="11.25">
      <c r="A1995" s="162" t="s">
        <v>323</v>
      </c>
      <c r="B1995" s="467" t="s">
        <v>71</v>
      </c>
      <c r="C1995" s="467"/>
      <c r="D1995" s="467"/>
      <c r="E1995" s="469"/>
      <c r="F1995" s="470"/>
    </row>
    <row r="1996" spans="1:6" ht="11.25">
      <c r="A1996" s="468"/>
      <c r="B1996" s="467"/>
      <c r="C1996" s="467"/>
      <c r="D1996" s="467"/>
      <c r="E1996" s="469"/>
      <c r="F1996" s="470"/>
    </row>
    <row r="1997" spans="1:6" ht="11.25">
      <c r="A1997" s="162"/>
      <c r="B1997" s="467"/>
      <c r="C1997" s="467"/>
      <c r="D1997" s="181" t="s">
        <v>167</v>
      </c>
      <c r="E1997" s="279"/>
      <c r="F1997" s="222">
        <f>F1993*10%</f>
        <v>135.91714994520277</v>
      </c>
    </row>
    <row r="1998" spans="1:6" ht="11.25">
      <c r="A1998" s="162"/>
      <c r="B1998" s="467"/>
      <c r="C1998" s="467"/>
      <c r="D1998" s="181" t="s">
        <v>160</v>
      </c>
      <c r="E1998" s="279"/>
      <c r="F1998" s="222">
        <f>Base!G2195</f>
        <v>18.27250622696025</v>
      </c>
    </row>
    <row r="1999" spans="1:6" ht="12" thickBot="1">
      <c r="A1999" s="218"/>
      <c r="B1999" s="472"/>
      <c r="C1999" s="472"/>
      <c r="D1999" s="175" t="s">
        <v>155</v>
      </c>
      <c r="E1999" s="271"/>
      <c r="F1999" s="230">
        <f>SUM(F1997:F1998)</f>
        <v>154.189656172163</v>
      </c>
    </row>
    <row r="2000" spans="1:6" ht="12.75" customHeight="1" thickBot="1">
      <c r="A2000" s="487" t="s">
        <v>144</v>
      </c>
      <c r="B2000" s="488"/>
      <c r="C2000" s="488"/>
      <c r="D2000" s="489"/>
      <c r="E2000" s="258"/>
      <c r="F2000" s="188">
        <f>F1999+F1993</f>
        <v>1513.3611556241906</v>
      </c>
    </row>
    <row r="2001" spans="1:6" ht="12" thickBot="1">
      <c r="A2001" s="229"/>
      <c r="B2001" s="471" t="s">
        <v>527</v>
      </c>
      <c r="C2001" s="474"/>
      <c r="D2001" s="198" t="s">
        <v>196</v>
      </c>
      <c r="E2001" s="283"/>
      <c r="F2001" s="244">
        <f>Base!G2200</f>
        <v>1446.8206197070836</v>
      </c>
    </row>
    <row r="2002" spans="1:6" ht="11.25">
      <c r="A2002" s="229" t="s">
        <v>153</v>
      </c>
      <c r="B2002" s="471"/>
      <c r="C2002" s="471"/>
      <c r="D2002" s="194" t="s">
        <v>154</v>
      </c>
      <c r="E2002" s="281"/>
      <c r="F2002" s="233">
        <f>Base!G2201</f>
        <v>3.797567500249078</v>
      </c>
    </row>
    <row r="2003" spans="1:6" ht="11.25">
      <c r="A2003" s="229"/>
      <c r="B2003" s="471"/>
      <c r="C2003" s="471"/>
      <c r="D2003" s="167" t="s">
        <v>155</v>
      </c>
      <c r="E2003" s="267"/>
      <c r="F2003" s="227">
        <f>SUM(F2001:F2002)</f>
        <v>1450.6181872073325</v>
      </c>
    </row>
    <row r="2004" spans="1:6" ht="11.25">
      <c r="A2004" s="473"/>
      <c r="B2004" s="471"/>
      <c r="C2004" s="471"/>
      <c r="D2004" s="471"/>
      <c r="E2004" s="474"/>
      <c r="F2004" s="475"/>
    </row>
    <row r="2005" spans="1:6" ht="11.25">
      <c r="A2005" s="229" t="s">
        <v>323</v>
      </c>
      <c r="B2005" s="471" t="s">
        <v>72</v>
      </c>
      <c r="C2005" s="471"/>
      <c r="D2005" s="471"/>
      <c r="E2005" s="474"/>
      <c r="F2005" s="475"/>
    </row>
    <row r="2006" spans="1:6" ht="11.25">
      <c r="A2006" s="473"/>
      <c r="B2006" s="471"/>
      <c r="C2006" s="471"/>
      <c r="D2006" s="471"/>
      <c r="E2006" s="474"/>
      <c r="F2006" s="475"/>
    </row>
    <row r="2007" spans="1:6" ht="11.25">
      <c r="A2007" s="229"/>
      <c r="B2007" s="471"/>
      <c r="C2007" s="471"/>
      <c r="D2007" s="179" t="s">
        <v>167</v>
      </c>
      <c r="E2007" s="274"/>
      <c r="F2007" s="233">
        <f>F2003*10%</f>
        <v>145.06181872073327</v>
      </c>
    </row>
    <row r="2008" spans="1:6" ht="11.25">
      <c r="A2008" s="229"/>
      <c r="B2008" s="471"/>
      <c r="C2008" s="471"/>
      <c r="D2008" s="179" t="s">
        <v>160</v>
      </c>
      <c r="E2008" s="274"/>
      <c r="F2008" s="233">
        <f>Base!G2207</f>
        <v>18.27250622696025</v>
      </c>
    </row>
    <row r="2009" spans="1:6" ht="12" thickBot="1">
      <c r="A2009" s="234"/>
      <c r="B2009" s="479"/>
      <c r="C2009" s="479"/>
      <c r="D2009" s="175" t="s">
        <v>155</v>
      </c>
      <c r="E2009" s="271"/>
      <c r="F2009" s="230">
        <f>SUM(F2007:F2008)</f>
        <v>163.33432494769352</v>
      </c>
    </row>
    <row r="2010" spans="1:6" ht="12.75" customHeight="1" thickBot="1">
      <c r="A2010" s="476" t="s">
        <v>144</v>
      </c>
      <c r="B2010" s="477"/>
      <c r="C2010" s="477"/>
      <c r="D2010" s="478"/>
      <c r="E2010" s="256"/>
      <c r="F2010" s="188">
        <f>F2009+F2003</f>
        <v>1613.952512155026</v>
      </c>
    </row>
    <row r="2011" spans="1:6" ht="12" thickBot="1">
      <c r="A2011" s="162"/>
      <c r="B2011" s="467" t="s">
        <v>528</v>
      </c>
      <c r="C2011" s="469"/>
      <c r="D2011" s="198" t="s">
        <v>197</v>
      </c>
      <c r="E2011" s="283"/>
      <c r="F2011" s="247">
        <f>Base!G2212</f>
        <v>1538.277827039952</v>
      </c>
    </row>
    <row r="2012" spans="1:6" ht="11.25">
      <c r="A2012" s="162" t="s">
        <v>153</v>
      </c>
      <c r="B2012" s="467"/>
      <c r="C2012" s="467"/>
      <c r="D2012" s="200" t="s">
        <v>154</v>
      </c>
      <c r="E2012" s="278"/>
      <c r="F2012" s="222">
        <f>Base!G2213</f>
        <v>3.797567500249078</v>
      </c>
    </row>
    <row r="2013" spans="1:6" ht="11.25">
      <c r="A2013" s="162"/>
      <c r="B2013" s="467"/>
      <c r="C2013" s="467"/>
      <c r="D2013" s="167" t="s">
        <v>155</v>
      </c>
      <c r="E2013" s="267"/>
      <c r="F2013" s="227">
        <f>SUM(F2011:F2012)</f>
        <v>1542.075394540201</v>
      </c>
    </row>
    <row r="2014" spans="1:6" ht="11.25">
      <c r="A2014" s="468"/>
      <c r="B2014" s="467"/>
      <c r="C2014" s="467"/>
      <c r="D2014" s="467"/>
      <c r="E2014" s="469"/>
      <c r="F2014" s="470"/>
    </row>
    <row r="2015" spans="1:6" ht="11.25">
      <c r="A2015" s="162" t="s">
        <v>323</v>
      </c>
      <c r="B2015" s="467" t="s">
        <v>73</v>
      </c>
      <c r="C2015" s="467"/>
      <c r="D2015" s="467"/>
      <c r="E2015" s="469"/>
      <c r="F2015" s="470"/>
    </row>
    <row r="2016" spans="1:6" ht="11.25">
      <c r="A2016" s="468"/>
      <c r="B2016" s="467"/>
      <c r="C2016" s="467"/>
      <c r="D2016" s="467"/>
      <c r="E2016" s="469"/>
      <c r="F2016" s="470"/>
    </row>
    <row r="2017" spans="1:6" ht="11.25">
      <c r="A2017" s="162"/>
      <c r="B2017" s="467"/>
      <c r="C2017" s="467"/>
      <c r="D2017" s="181" t="s">
        <v>167</v>
      </c>
      <c r="E2017" s="279"/>
      <c r="F2017" s="222">
        <f>F2013*10%</f>
        <v>154.2075394540201</v>
      </c>
    </row>
    <row r="2018" spans="1:6" ht="11.25">
      <c r="A2018" s="162"/>
      <c r="B2018" s="467"/>
      <c r="C2018" s="467"/>
      <c r="D2018" s="181" t="s">
        <v>160</v>
      </c>
      <c r="E2018" s="279"/>
      <c r="F2018" s="222">
        <f>Base!G2219</f>
        <v>18.27250622696025</v>
      </c>
    </row>
    <row r="2019" spans="1:6" ht="12" thickBot="1">
      <c r="A2019" s="218"/>
      <c r="B2019" s="472"/>
      <c r="C2019" s="472"/>
      <c r="D2019" s="175" t="s">
        <v>155</v>
      </c>
      <c r="E2019" s="271"/>
      <c r="F2019" s="230">
        <f>SUM(F2017:F2018)</f>
        <v>172.48004568098034</v>
      </c>
    </row>
    <row r="2020" spans="1:6" ht="13.5" customHeight="1" thickBot="1">
      <c r="A2020" s="487" t="s">
        <v>144</v>
      </c>
      <c r="B2020" s="488"/>
      <c r="C2020" s="488"/>
      <c r="D2020" s="489"/>
      <c r="E2020" s="258"/>
      <c r="F2020" s="188">
        <f>F2019+F2013</f>
        <v>1714.5554402211812</v>
      </c>
    </row>
    <row r="2021" spans="1:6" ht="12" thickBot="1">
      <c r="A2021" s="229"/>
      <c r="B2021" s="471" t="s">
        <v>529</v>
      </c>
      <c r="C2021" s="474"/>
      <c r="D2021" s="198" t="s">
        <v>199</v>
      </c>
      <c r="E2021" s="283"/>
      <c r="F2021" s="244">
        <f>Base!G2224</f>
        <v>1629.73</v>
      </c>
    </row>
    <row r="2022" spans="1:6" ht="11.25">
      <c r="A2022" s="229" t="s">
        <v>153</v>
      </c>
      <c r="B2022" s="471"/>
      <c r="C2022" s="471"/>
      <c r="D2022" s="194" t="s">
        <v>154</v>
      </c>
      <c r="E2022" s="281"/>
      <c r="F2022" s="233">
        <f>Base!G2225</f>
        <v>3.797567500249078</v>
      </c>
    </row>
    <row r="2023" spans="1:6" ht="11.25">
      <c r="A2023" s="229"/>
      <c r="B2023" s="471"/>
      <c r="C2023" s="471"/>
      <c r="D2023" s="167" t="s">
        <v>155</v>
      </c>
      <c r="E2023" s="267"/>
      <c r="F2023" s="227">
        <f>SUM(F2021:F2022)</f>
        <v>1633.527567500249</v>
      </c>
    </row>
    <row r="2024" spans="1:6" ht="11.25">
      <c r="A2024" s="473"/>
      <c r="B2024" s="471"/>
      <c r="C2024" s="471"/>
      <c r="D2024" s="471"/>
      <c r="E2024" s="474"/>
      <c r="F2024" s="475"/>
    </row>
    <row r="2025" spans="1:6" ht="11.25">
      <c r="A2025" s="229" t="s">
        <v>323</v>
      </c>
      <c r="B2025" s="471" t="s">
        <v>74</v>
      </c>
      <c r="C2025" s="471"/>
      <c r="D2025" s="471"/>
      <c r="E2025" s="474"/>
      <c r="F2025" s="475"/>
    </row>
    <row r="2026" spans="1:6" ht="11.25">
      <c r="A2026" s="473"/>
      <c r="B2026" s="471"/>
      <c r="C2026" s="471"/>
      <c r="D2026" s="471"/>
      <c r="E2026" s="474"/>
      <c r="F2026" s="475"/>
    </row>
    <row r="2027" spans="1:6" ht="11.25">
      <c r="A2027" s="229"/>
      <c r="B2027" s="471"/>
      <c r="C2027" s="471"/>
      <c r="D2027" s="179" t="s">
        <v>167</v>
      </c>
      <c r="E2027" s="274"/>
      <c r="F2027" s="233">
        <f>F2023*10%</f>
        <v>163.35275675002492</v>
      </c>
    </row>
    <row r="2028" spans="1:6" ht="11.25">
      <c r="A2028" s="229"/>
      <c r="B2028" s="471"/>
      <c r="C2028" s="471"/>
      <c r="D2028" s="179" t="s">
        <v>160</v>
      </c>
      <c r="E2028" s="274"/>
      <c r="F2028" s="233">
        <f>Base!G2231</f>
        <v>18.27250622696025</v>
      </c>
    </row>
    <row r="2029" spans="1:6" ht="12" thickBot="1">
      <c r="A2029" s="234"/>
      <c r="B2029" s="479"/>
      <c r="C2029" s="479"/>
      <c r="D2029" s="175" t="s">
        <v>155</v>
      </c>
      <c r="E2029" s="271"/>
      <c r="F2029" s="230">
        <f>SUM(F2027:F2028)</f>
        <v>181.62526297698517</v>
      </c>
    </row>
    <row r="2030" spans="1:6" ht="13.5" customHeight="1" thickBot="1">
      <c r="A2030" s="476" t="s">
        <v>144</v>
      </c>
      <c r="B2030" s="477"/>
      <c r="C2030" s="477"/>
      <c r="D2030" s="478"/>
      <c r="E2030" s="256"/>
      <c r="F2030" s="188">
        <f>F2023+F2029</f>
        <v>1815.1528304772341</v>
      </c>
    </row>
    <row r="2031" spans="1:6" ht="12" thickBot="1">
      <c r="A2031" s="214"/>
      <c r="B2031" s="466" t="s">
        <v>530</v>
      </c>
      <c r="C2031" s="554"/>
      <c r="D2031" s="198" t="s">
        <v>200</v>
      </c>
      <c r="E2031" s="283"/>
      <c r="F2031" s="248">
        <f>Base!G2236</f>
        <v>1766.91032579456</v>
      </c>
    </row>
    <row r="2032" spans="1:6" ht="11.25">
      <c r="A2032" s="162" t="s">
        <v>153</v>
      </c>
      <c r="B2032" s="467"/>
      <c r="C2032" s="467"/>
      <c r="D2032" s="200" t="s">
        <v>154</v>
      </c>
      <c r="E2032" s="278"/>
      <c r="F2032" s="222">
        <f>Base!G2237</f>
        <v>3.797567500249078</v>
      </c>
    </row>
    <row r="2033" spans="1:6" ht="11.25">
      <c r="A2033" s="162"/>
      <c r="B2033" s="467"/>
      <c r="C2033" s="467"/>
      <c r="D2033" s="167" t="s">
        <v>155</v>
      </c>
      <c r="E2033" s="267"/>
      <c r="F2033" s="227">
        <f>SUM(F2031:F2032)</f>
        <v>1770.707893294809</v>
      </c>
    </row>
    <row r="2034" spans="1:6" ht="11.25">
      <c r="A2034" s="468"/>
      <c r="B2034" s="467"/>
      <c r="C2034" s="467"/>
      <c r="D2034" s="467"/>
      <c r="E2034" s="469"/>
      <c r="F2034" s="470"/>
    </row>
    <row r="2035" spans="1:6" ht="11.25">
      <c r="A2035" s="162" t="s">
        <v>323</v>
      </c>
      <c r="B2035" s="467" t="s">
        <v>75</v>
      </c>
      <c r="C2035" s="467"/>
      <c r="D2035" s="467"/>
      <c r="E2035" s="469"/>
      <c r="F2035" s="470"/>
    </row>
    <row r="2036" spans="1:6" ht="11.25">
      <c r="A2036" s="468"/>
      <c r="B2036" s="467"/>
      <c r="C2036" s="467"/>
      <c r="D2036" s="467"/>
      <c r="E2036" s="469"/>
      <c r="F2036" s="470"/>
    </row>
    <row r="2037" spans="1:6" ht="11.25">
      <c r="A2037" s="162"/>
      <c r="B2037" s="467"/>
      <c r="C2037" s="467"/>
      <c r="D2037" s="181" t="s">
        <v>167</v>
      </c>
      <c r="E2037" s="279"/>
      <c r="F2037" s="222">
        <f>F2033*10%</f>
        <v>177.07078932948093</v>
      </c>
    </row>
    <row r="2038" spans="1:6" ht="11.25">
      <c r="A2038" s="162"/>
      <c r="B2038" s="467"/>
      <c r="C2038" s="467"/>
      <c r="D2038" s="181" t="s">
        <v>160</v>
      </c>
      <c r="E2038" s="279"/>
      <c r="F2038" s="222">
        <f>Base!G2243</f>
        <v>18.27250622696025</v>
      </c>
    </row>
    <row r="2039" spans="1:6" ht="11.25">
      <c r="A2039" s="162"/>
      <c r="B2039" s="467"/>
      <c r="C2039" s="467"/>
      <c r="D2039" s="167" t="s">
        <v>155</v>
      </c>
      <c r="E2039" s="267"/>
      <c r="F2039" s="246">
        <f>SUM(F2037:F2038)</f>
        <v>195.34329555644118</v>
      </c>
    </row>
    <row r="2040" spans="1:6" ht="12" thickBot="1">
      <c r="A2040" s="551"/>
      <c r="B2040" s="472"/>
      <c r="C2040" s="472"/>
      <c r="D2040" s="472"/>
      <c r="E2040" s="552"/>
      <c r="F2040" s="553"/>
    </row>
    <row r="2041" spans="1:6" ht="13.5" customHeight="1" thickBot="1">
      <c r="A2041" s="487" t="s">
        <v>144</v>
      </c>
      <c r="B2041" s="488"/>
      <c r="C2041" s="488"/>
      <c r="D2041" s="489"/>
      <c r="E2041" s="258"/>
      <c r="F2041" s="188">
        <f>F2039+F2033</f>
        <v>1966.0511888512503</v>
      </c>
    </row>
    <row r="2042" spans="1:6" ht="12" thickBot="1">
      <c r="A2042" s="162"/>
      <c r="B2042" s="467" t="s">
        <v>531</v>
      </c>
      <c r="C2042" s="469"/>
      <c r="D2042" s="184" t="s">
        <v>201</v>
      </c>
      <c r="E2042" s="273"/>
      <c r="F2042" s="244">
        <f>Base!G2248</f>
        <v>1949.8247404602969</v>
      </c>
    </row>
    <row r="2043" spans="1:6" ht="11.25">
      <c r="A2043" s="162" t="s">
        <v>153</v>
      </c>
      <c r="B2043" s="467"/>
      <c r="C2043" s="467"/>
      <c r="D2043" s="200" t="s">
        <v>154</v>
      </c>
      <c r="E2043" s="278"/>
      <c r="F2043" s="233">
        <f>Base!G2249</f>
        <v>3.797567500249078</v>
      </c>
    </row>
    <row r="2044" spans="1:6" ht="11.25">
      <c r="A2044" s="162"/>
      <c r="B2044" s="467"/>
      <c r="C2044" s="467"/>
      <c r="D2044" s="167" t="s">
        <v>155</v>
      </c>
      <c r="E2044" s="267"/>
      <c r="F2044" s="227">
        <f>SUM(F2042:F2043)</f>
        <v>1953.6223079605459</v>
      </c>
    </row>
    <row r="2045" spans="1:6" ht="11.25">
      <c r="A2045" s="468"/>
      <c r="B2045" s="467"/>
      <c r="C2045" s="467"/>
      <c r="D2045" s="467"/>
      <c r="E2045" s="469"/>
      <c r="F2045" s="470"/>
    </row>
    <row r="2046" spans="1:6" ht="11.25">
      <c r="A2046" s="162" t="s">
        <v>323</v>
      </c>
      <c r="B2046" s="467" t="s">
        <v>76</v>
      </c>
      <c r="C2046" s="467"/>
      <c r="D2046" s="467"/>
      <c r="E2046" s="469"/>
      <c r="F2046" s="470"/>
    </row>
    <row r="2047" spans="1:6" ht="11.25">
      <c r="A2047" s="468"/>
      <c r="B2047" s="467"/>
      <c r="C2047" s="467"/>
      <c r="D2047" s="467"/>
      <c r="E2047" s="469"/>
      <c r="F2047" s="470"/>
    </row>
    <row r="2048" spans="1:6" ht="11.25">
      <c r="A2048" s="162"/>
      <c r="B2048" s="467"/>
      <c r="C2048" s="467"/>
      <c r="D2048" s="181" t="s">
        <v>167</v>
      </c>
      <c r="E2048" s="279"/>
      <c r="F2048" s="222">
        <f>F2044*10%</f>
        <v>195.3622307960546</v>
      </c>
    </row>
    <row r="2049" spans="1:6" ht="11.25">
      <c r="A2049" s="162"/>
      <c r="B2049" s="467"/>
      <c r="C2049" s="467"/>
      <c r="D2049" s="181" t="s">
        <v>160</v>
      </c>
      <c r="E2049" s="279"/>
      <c r="F2049" s="222">
        <f>Base!G2255</f>
        <v>18.27250622696025</v>
      </c>
    </row>
    <row r="2050" spans="1:6" ht="12" thickBot="1">
      <c r="A2050" s="218"/>
      <c r="B2050" s="472"/>
      <c r="C2050" s="472"/>
      <c r="D2050" s="175" t="s">
        <v>155</v>
      </c>
      <c r="E2050" s="271"/>
      <c r="F2050" s="246">
        <f>SUM(F2048:F2049)</f>
        <v>213.63473702301485</v>
      </c>
    </row>
    <row r="2051" spans="1:6" ht="13.5" customHeight="1" thickBot="1">
      <c r="A2051" s="487" t="s">
        <v>144</v>
      </c>
      <c r="B2051" s="488"/>
      <c r="C2051" s="488"/>
      <c r="D2051" s="489"/>
      <c r="E2051" s="258"/>
      <c r="F2051" s="150">
        <f>F2050+F2044</f>
        <v>2167.2570449835607</v>
      </c>
    </row>
    <row r="2052" spans="1:6" ht="12" thickBot="1">
      <c r="A2052" s="548" t="s">
        <v>532</v>
      </c>
      <c r="B2052" s="549"/>
      <c r="C2052" s="549"/>
      <c r="D2052" s="549"/>
      <c r="E2052" s="549"/>
      <c r="F2052" s="550"/>
    </row>
    <row r="2053" spans="1:6" ht="12" thickBot="1">
      <c r="A2053" s="193" t="s">
        <v>100</v>
      </c>
      <c r="B2053" s="530" t="s">
        <v>101</v>
      </c>
      <c r="C2053" s="533"/>
      <c r="D2053" s="193" t="s">
        <v>102</v>
      </c>
      <c r="E2053" s="193"/>
      <c r="F2053" s="195" t="s">
        <v>103</v>
      </c>
    </row>
    <row r="2054" spans="1:6" ht="11.25">
      <c r="A2054" s="214" t="s">
        <v>109</v>
      </c>
      <c r="B2054" s="466" t="s">
        <v>116</v>
      </c>
      <c r="C2054" s="466"/>
      <c r="D2054" s="202" t="s">
        <v>533</v>
      </c>
      <c r="E2054" s="286"/>
      <c r="F2054" s="249">
        <f>Base!G2262</f>
        <v>29.244425625186807</v>
      </c>
    </row>
    <row r="2055" spans="1:6" ht="11.25">
      <c r="A2055" s="162"/>
      <c r="B2055" s="467"/>
      <c r="C2055" s="467"/>
      <c r="D2055" s="181" t="s">
        <v>154</v>
      </c>
      <c r="E2055" s="279"/>
      <c r="F2055" s="217">
        <f>Base!G2263</f>
        <v>3.797567500249078</v>
      </c>
    </row>
    <row r="2056" spans="1:6" ht="11.25">
      <c r="A2056" s="162"/>
      <c r="B2056" s="467"/>
      <c r="C2056" s="467"/>
      <c r="D2056" s="167" t="s">
        <v>155</v>
      </c>
      <c r="E2056" s="267"/>
      <c r="F2056" s="216">
        <f>SUM(F2054:F2055)</f>
        <v>33.04199312543589</v>
      </c>
    </row>
    <row r="2057" spans="1:6" ht="11.25">
      <c r="A2057" s="468"/>
      <c r="B2057" s="467"/>
      <c r="C2057" s="467"/>
      <c r="D2057" s="467"/>
      <c r="E2057" s="469"/>
      <c r="F2057" s="470"/>
    </row>
    <row r="2058" spans="1:6" ht="11.25">
      <c r="A2058" s="162" t="s">
        <v>323</v>
      </c>
      <c r="B2058" s="467" t="s">
        <v>39</v>
      </c>
      <c r="C2058" s="467"/>
      <c r="D2058" s="467"/>
      <c r="E2058" s="469"/>
      <c r="F2058" s="470"/>
    </row>
    <row r="2059" spans="1:6" ht="11.25">
      <c r="A2059" s="468"/>
      <c r="B2059" s="467"/>
      <c r="C2059" s="467"/>
      <c r="D2059" s="467"/>
      <c r="E2059" s="469"/>
      <c r="F2059" s="470"/>
    </row>
    <row r="2060" spans="1:6" ht="11.25">
      <c r="A2060" s="162"/>
      <c r="B2060" s="467"/>
      <c r="C2060" s="467"/>
      <c r="D2060" s="181" t="s">
        <v>167</v>
      </c>
      <c r="E2060" s="279"/>
      <c r="F2060" s="217">
        <f>F2056*10%</f>
        <v>3.304199312543589</v>
      </c>
    </row>
    <row r="2061" spans="1:6" ht="11.25">
      <c r="A2061" s="162"/>
      <c r="B2061" s="467"/>
      <c r="C2061" s="467"/>
      <c r="D2061" s="181" t="s">
        <v>160</v>
      </c>
      <c r="E2061" s="279"/>
      <c r="F2061" s="217">
        <f>Base!G2269</f>
        <v>5.480699910331772</v>
      </c>
    </row>
    <row r="2062" spans="1:6" ht="12" thickBot="1">
      <c r="A2062" s="218"/>
      <c r="B2062" s="472"/>
      <c r="C2062" s="472"/>
      <c r="D2062" s="175" t="s">
        <v>155</v>
      </c>
      <c r="E2062" s="271"/>
      <c r="F2062" s="230">
        <f>SUM(F2060:F2061)</f>
        <v>8.78489922287536</v>
      </c>
    </row>
    <row r="2063" spans="1:6" ht="12.75" customHeight="1" thickBot="1">
      <c r="A2063" s="487" t="s">
        <v>144</v>
      </c>
      <c r="B2063" s="488"/>
      <c r="C2063" s="488"/>
      <c r="D2063" s="489"/>
      <c r="E2063" s="258"/>
      <c r="F2063" s="150">
        <f>F2062+F2056</f>
        <v>41.82689234831125</v>
      </c>
    </row>
    <row r="2064" spans="1:6" ht="11.25">
      <c r="A2064" s="162" t="s">
        <v>109</v>
      </c>
      <c r="B2064" s="467" t="s">
        <v>107</v>
      </c>
      <c r="C2064" s="467"/>
      <c r="D2064" s="183" t="s">
        <v>534</v>
      </c>
      <c r="E2064" s="287"/>
      <c r="F2064" s="250"/>
    </row>
    <row r="2065" spans="1:6" ht="20.25" customHeight="1">
      <c r="A2065" s="538" t="s">
        <v>597</v>
      </c>
      <c r="B2065" s="539"/>
      <c r="C2065" s="539"/>
      <c r="D2065" s="539"/>
      <c r="E2065" s="539"/>
      <c r="F2065" s="540"/>
    </row>
    <row r="2066" spans="1:6" ht="11.25">
      <c r="A2066" s="541"/>
      <c r="B2066" s="542"/>
      <c r="C2066" s="542"/>
      <c r="D2066" s="542"/>
      <c r="E2066" s="542"/>
      <c r="F2066" s="543"/>
    </row>
    <row r="2067" spans="1:6" ht="11.25">
      <c r="A2067" s="162"/>
      <c r="B2067" s="467" t="s">
        <v>357</v>
      </c>
      <c r="C2067" s="467"/>
      <c r="D2067" s="181" t="s">
        <v>535</v>
      </c>
      <c r="E2067" s="279"/>
      <c r="F2067" s="251"/>
    </row>
    <row r="2068" spans="1:6" ht="11.25">
      <c r="A2068" s="508" t="s">
        <v>457</v>
      </c>
      <c r="B2068" s="509"/>
      <c r="C2068" s="509"/>
      <c r="D2068" s="509"/>
      <c r="E2068" s="510"/>
      <c r="F2068" s="511"/>
    </row>
    <row r="2069" spans="1:6" ht="22.5" customHeight="1">
      <c r="A2069" s="508"/>
      <c r="B2069" s="509"/>
      <c r="C2069" s="509"/>
      <c r="D2069" s="509"/>
      <c r="E2069" s="510"/>
      <c r="F2069" s="511"/>
    </row>
    <row r="2070" spans="1:6" ht="11.25">
      <c r="A2070" s="162" t="s">
        <v>111</v>
      </c>
      <c r="B2070" s="467"/>
      <c r="C2070" s="467"/>
      <c r="D2070" s="183" t="s">
        <v>537</v>
      </c>
      <c r="E2070" s="287"/>
      <c r="F2070" s="217">
        <f>Base!G2281</f>
        <v>10.982438975789576</v>
      </c>
    </row>
    <row r="2071" spans="1:6" ht="11.25">
      <c r="A2071" s="162"/>
      <c r="B2071" s="467"/>
      <c r="C2071" s="467"/>
      <c r="D2071" s="181" t="s">
        <v>154</v>
      </c>
      <c r="E2071" s="279"/>
      <c r="F2071" s="217">
        <f>Base!G2282</f>
        <v>3.797567500249078</v>
      </c>
    </row>
    <row r="2072" spans="1:6" ht="11.25">
      <c r="A2072" s="162"/>
      <c r="B2072" s="467"/>
      <c r="C2072" s="467"/>
      <c r="D2072" s="167" t="s">
        <v>155</v>
      </c>
      <c r="E2072" s="267"/>
      <c r="F2072" s="216">
        <f>SUM(F2070:F2071)</f>
        <v>14.780006476038654</v>
      </c>
    </row>
    <row r="2073" spans="1:6" ht="11.25">
      <c r="A2073" s="468"/>
      <c r="B2073" s="467"/>
      <c r="C2073" s="467"/>
      <c r="D2073" s="467"/>
      <c r="E2073" s="469"/>
      <c r="F2073" s="470"/>
    </row>
    <row r="2074" spans="1:6" ht="11.25">
      <c r="A2074" s="162" t="s">
        <v>323</v>
      </c>
      <c r="B2074" s="467" t="s">
        <v>77</v>
      </c>
      <c r="C2074" s="467"/>
      <c r="D2074" s="467"/>
      <c r="E2074" s="469"/>
      <c r="F2074" s="470"/>
    </row>
    <row r="2075" spans="1:6" ht="11.25">
      <c r="A2075" s="468"/>
      <c r="B2075" s="467"/>
      <c r="C2075" s="467"/>
      <c r="D2075" s="467"/>
      <c r="E2075" s="469"/>
      <c r="F2075" s="470"/>
    </row>
    <row r="2076" spans="1:6" ht="11.25">
      <c r="A2076" s="162"/>
      <c r="B2076" s="467"/>
      <c r="C2076" s="467"/>
      <c r="D2076" s="181" t="s">
        <v>167</v>
      </c>
      <c r="E2076" s="279"/>
      <c r="F2076" s="217">
        <f>F2072*10%</f>
        <v>1.4780006476038654</v>
      </c>
    </row>
    <row r="2077" spans="1:6" ht="11.25">
      <c r="A2077" s="162"/>
      <c r="B2077" s="467"/>
      <c r="C2077" s="467"/>
      <c r="D2077" s="181" t="s">
        <v>160</v>
      </c>
      <c r="E2077" s="279"/>
      <c r="F2077" s="217">
        <f>Base!G2288</f>
        <v>7.290067251170668</v>
      </c>
    </row>
    <row r="2078" spans="1:6" ht="12" thickBot="1">
      <c r="A2078" s="218"/>
      <c r="B2078" s="472"/>
      <c r="C2078" s="472"/>
      <c r="D2078" s="175" t="s">
        <v>155</v>
      </c>
      <c r="E2078" s="271"/>
      <c r="F2078" s="230">
        <f>SUM(F2076:F2077)</f>
        <v>8.768067898774532</v>
      </c>
    </row>
    <row r="2079" spans="1:6" ht="12.75" customHeight="1" thickBot="1">
      <c r="A2079" s="487" t="s">
        <v>144</v>
      </c>
      <c r="B2079" s="488"/>
      <c r="C2079" s="488"/>
      <c r="D2079" s="489"/>
      <c r="E2079" s="258"/>
      <c r="F2079" s="150">
        <f>F2078+F2072</f>
        <v>23.548074374813186</v>
      </c>
    </row>
    <row r="2080" spans="1:6" ht="12" thickBot="1">
      <c r="A2080" s="480" t="s">
        <v>538</v>
      </c>
      <c r="B2080" s="481"/>
      <c r="C2080" s="481"/>
      <c r="D2080" s="481"/>
      <c r="E2080" s="482"/>
      <c r="F2080" s="483"/>
    </row>
    <row r="2081" spans="1:6" ht="12" thickBot="1">
      <c r="A2081" s="193" t="s">
        <v>100</v>
      </c>
      <c r="B2081" s="530" t="s">
        <v>101</v>
      </c>
      <c r="C2081" s="533"/>
      <c r="D2081" s="193" t="s">
        <v>102</v>
      </c>
      <c r="E2081" s="193"/>
      <c r="F2081" s="195" t="s">
        <v>103</v>
      </c>
    </row>
    <row r="2082" spans="1:6" ht="11.25">
      <c r="A2082" s="214" t="s">
        <v>113</v>
      </c>
      <c r="B2082" s="466"/>
      <c r="C2082" s="466"/>
      <c r="D2082" s="202" t="s">
        <v>539</v>
      </c>
      <c r="E2082" s="286"/>
      <c r="F2082" s="252"/>
    </row>
    <row r="2083" spans="1:6" ht="11.25">
      <c r="A2083" s="162"/>
      <c r="B2083" s="467" t="s">
        <v>116</v>
      </c>
      <c r="C2083" s="467"/>
      <c r="D2083" s="183" t="s">
        <v>540</v>
      </c>
      <c r="E2083" s="287"/>
      <c r="F2083" s="217">
        <f>Base!G2296</f>
        <v>705.1062448938925</v>
      </c>
    </row>
    <row r="2084" spans="1:6" ht="11.25">
      <c r="A2084" s="162"/>
      <c r="B2084" s="467"/>
      <c r="C2084" s="467"/>
      <c r="D2084" s="181" t="s">
        <v>154</v>
      </c>
      <c r="E2084" s="279"/>
      <c r="F2084" s="217">
        <f>Base!G2297</f>
        <v>3.797567500249078</v>
      </c>
    </row>
    <row r="2085" spans="1:6" ht="11.25">
      <c r="A2085" s="162"/>
      <c r="B2085" s="467"/>
      <c r="C2085" s="467"/>
      <c r="D2085" s="167" t="s">
        <v>155</v>
      </c>
      <c r="E2085" s="267"/>
      <c r="F2085" s="216">
        <f>SUM(F2083:F2084)</f>
        <v>708.9038123941416</v>
      </c>
    </row>
    <row r="2086" spans="1:6" ht="12" customHeight="1">
      <c r="A2086" s="537" t="s">
        <v>323</v>
      </c>
      <c r="B2086" s="509" t="s">
        <v>598</v>
      </c>
      <c r="C2086" s="509"/>
      <c r="D2086" s="509"/>
      <c r="E2086" s="510"/>
      <c r="F2086" s="511"/>
    </row>
    <row r="2087" spans="1:6" ht="12.75" customHeight="1">
      <c r="A2087" s="537"/>
      <c r="B2087" s="509"/>
      <c r="C2087" s="509"/>
      <c r="D2087" s="509"/>
      <c r="E2087" s="510"/>
      <c r="F2087" s="511"/>
    </row>
    <row r="2088" spans="1:6" ht="11.25">
      <c r="A2088" s="162"/>
      <c r="B2088" s="467"/>
      <c r="C2088" s="467"/>
      <c r="D2088" s="181" t="s">
        <v>167</v>
      </c>
      <c r="E2088" s="279"/>
      <c r="F2088" s="217">
        <f>F2085*10%</f>
        <v>70.89038123941417</v>
      </c>
    </row>
    <row r="2089" spans="1:6" ht="11.25">
      <c r="A2089" s="162"/>
      <c r="B2089" s="467"/>
      <c r="C2089" s="467"/>
      <c r="D2089" s="181" t="s">
        <v>160</v>
      </c>
      <c r="E2089" s="279"/>
      <c r="F2089" s="217">
        <f>Base!G2303</f>
        <v>18.27250622696025</v>
      </c>
    </row>
    <row r="2090" spans="1:6" ht="12" thickBot="1">
      <c r="A2090" s="218"/>
      <c r="B2090" s="472"/>
      <c r="C2090" s="472"/>
      <c r="D2090" s="175" t="s">
        <v>155</v>
      </c>
      <c r="E2090" s="271"/>
      <c r="F2090" s="230">
        <f>SUM(F2088:F2089)</f>
        <v>89.16288746637441</v>
      </c>
    </row>
    <row r="2091" spans="1:6" ht="12.75" customHeight="1" thickBot="1">
      <c r="A2091" s="476" t="s">
        <v>144</v>
      </c>
      <c r="B2091" s="477"/>
      <c r="C2091" s="477"/>
      <c r="D2091" s="478"/>
      <c r="E2091" s="256"/>
      <c r="F2091" s="150">
        <f>F2090+F2085</f>
        <v>798.066699860516</v>
      </c>
    </row>
    <row r="2092" spans="1:6" ht="11.25">
      <c r="A2092" s="162"/>
      <c r="B2092" s="467" t="s">
        <v>107</v>
      </c>
      <c r="C2092" s="467"/>
      <c r="D2092" s="183" t="s">
        <v>541</v>
      </c>
      <c r="E2092" s="287"/>
      <c r="F2092" s="217">
        <f>Base!G2308</f>
        <v>10.982438975789576</v>
      </c>
    </row>
    <row r="2093" spans="1:6" ht="11.25">
      <c r="A2093" s="537" t="s">
        <v>323</v>
      </c>
      <c r="B2093" s="509" t="s">
        <v>598</v>
      </c>
      <c r="C2093" s="509"/>
      <c r="D2093" s="509"/>
      <c r="E2093" s="510"/>
      <c r="F2093" s="511"/>
    </row>
    <row r="2094" spans="1:6" ht="13.5" customHeight="1">
      <c r="A2094" s="537"/>
      <c r="B2094" s="509"/>
      <c r="C2094" s="509"/>
      <c r="D2094" s="509"/>
      <c r="E2094" s="510"/>
      <c r="F2094" s="511"/>
    </row>
    <row r="2095" spans="1:6" ht="12" thickBot="1">
      <c r="A2095" s="218"/>
      <c r="B2095" s="472"/>
      <c r="C2095" s="472"/>
      <c r="D2095" s="191" t="s">
        <v>167</v>
      </c>
      <c r="E2095" s="288"/>
      <c r="F2095" s="240">
        <f>F2092*10%</f>
        <v>1.0982438975789577</v>
      </c>
    </row>
    <row r="2096" spans="1:6" ht="12.75" customHeight="1" thickBot="1">
      <c r="A2096" s="487" t="s">
        <v>144</v>
      </c>
      <c r="B2096" s="488"/>
      <c r="C2096" s="488"/>
      <c r="D2096" s="489"/>
      <c r="E2096" s="258"/>
      <c r="F2096" s="150">
        <f>F2092+F2095</f>
        <v>12.080682873368533</v>
      </c>
    </row>
    <row r="2097" spans="1:6" ht="11.25">
      <c r="A2097" s="162"/>
      <c r="B2097" s="467" t="s">
        <v>357</v>
      </c>
      <c r="C2097" s="467"/>
      <c r="D2097" s="183" t="s">
        <v>542</v>
      </c>
      <c r="E2097" s="287"/>
      <c r="F2097" s="217">
        <f>Base!G2316</f>
        <v>22.848522466872566</v>
      </c>
    </row>
    <row r="2098" spans="1:6" ht="11.25">
      <c r="A2098" s="162"/>
      <c r="B2098" s="467"/>
      <c r="C2098" s="467"/>
      <c r="D2098" s="181" t="s">
        <v>154</v>
      </c>
      <c r="E2098" s="279"/>
      <c r="F2098" s="217">
        <f>Base!G2317</f>
        <v>3.797567500249078</v>
      </c>
    </row>
    <row r="2099" spans="1:6" ht="11.25">
      <c r="A2099" s="162"/>
      <c r="B2099" s="467"/>
      <c r="C2099" s="467"/>
      <c r="D2099" s="167" t="s">
        <v>155</v>
      </c>
      <c r="E2099" s="267"/>
      <c r="F2099" s="216">
        <f>SUM(F2097:F2098)</f>
        <v>26.646089967121643</v>
      </c>
    </row>
    <row r="2100" spans="1:6" ht="11.25">
      <c r="A2100" s="468"/>
      <c r="B2100" s="467"/>
      <c r="C2100" s="467"/>
      <c r="D2100" s="467"/>
      <c r="E2100" s="469"/>
      <c r="F2100" s="470"/>
    </row>
    <row r="2101" spans="1:6" ht="11.25">
      <c r="A2101" s="162" t="s">
        <v>323</v>
      </c>
      <c r="B2101" s="467" t="s">
        <v>646</v>
      </c>
      <c r="C2101" s="467"/>
      <c r="D2101" s="467"/>
      <c r="E2101" s="469"/>
      <c r="F2101" s="470"/>
    </row>
    <row r="2102" spans="1:6" ht="11.25">
      <c r="A2102" s="468"/>
      <c r="B2102" s="467"/>
      <c r="C2102" s="467"/>
      <c r="D2102" s="467"/>
      <c r="E2102" s="469"/>
      <c r="F2102" s="470"/>
    </row>
    <row r="2103" spans="1:6" ht="12" thickBot="1">
      <c r="A2103" s="218"/>
      <c r="B2103" s="472"/>
      <c r="C2103" s="472"/>
      <c r="D2103" s="191" t="s">
        <v>167</v>
      </c>
      <c r="E2103" s="288"/>
      <c r="F2103" s="240">
        <f>F2099*10%</f>
        <v>2.6646089967121647</v>
      </c>
    </row>
    <row r="2104" spans="1:6" ht="12.75" customHeight="1" thickBot="1">
      <c r="A2104" s="487" t="s">
        <v>144</v>
      </c>
      <c r="B2104" s="488"/>
      <c r="C2104" s="488"/>
      <c r="D2104" s="489"/>
      <c r="E2104" s="258"/>
      <c r="F2104" s="150">
        <f>F2099+F2103</f>
        <v>29.310698963833808</v>
      </c>
    </row>
    <row r="2105" spans="1:6" ht="11.25">
      <c r="A2105" s="229"/>
      <c r="B2105" s="471" t="s">
        <v>256</v>
      </c>
      <c r="C2105" s="471"/>
      <c r="D2105" s="178" t="s">
        <v>543</v>
      </c>
      <c r="E2105" s="289"/>
      <c r="F2105" s="217">
        <f>Base!G2326</f>
        <v>22.848522466872566</v>
      </c>
    </row>
    <row r="2106" spans="1:6" ht="11.25">
      <c r="A2106" s="229"/>
      <c r="B2106" s="471"/>
      <c r="C2106" s="471"/>
      <c r="D2106" s="181" t="s">
        <v>154</v>
      </c>
      <c r="E2106" s="279"/>
      <c r="F2106" s="217">
        <f>Base!G2327</f>
        <v>3.797567500249078</v>
      </c>
    </row>
    <row r="2107" spans="1:6" ht="11.25">
      <c r="A2107" s="229"/>
      <c r="B2107" s="471"/>
      <c r="C2107" s="471"/>
      <c r="D2107" s="180" t="s">
        <v>155</v>
      </c>
      <c r="E2107" s="275"/>
      <c r="F2107" s="216">
        <f>SUM(F2105:F2106)</f>
        <v>26.646089967121643</v>
      </c>
    </row>
    <row r="2108" spans="1:6" ht="11.25">
      <c r="A2108" s="473"/>
      <c r="B2108" s="471"/>
      <c r="C2108" s="471"/>
      <c r="D2108" s="471"/>
      <c r="E2108" s="474"/>
      <c r="F2108" s="475"/>
    </row>
    <row r="2109" spans="1:6" ht="11.25">
      <c r="A2109" s="229" t="s">
        <v>323</v>
      </c>
      <c r="B2109" s="467" t="s">
        <v>646</v>
      </c>
      <c r="C2109" s="467"/>
      <c r="D2109" s="467"/>
      <c r="E2109" s="469"/>
      <c r="F2109" s="470"/>
    </row>
    <row r="2110" spans="1:6" ht="11.25">
      <c r="A2110" s="473"/>
      <c r="B2110" s="471"/>
      <c r="C2110" s="471"/>
      <c r="D2110" s="471"/>
      <c r="E2110" s="474"/>
      <c r="F2110" s="475"/>
    </row>
    <row r="2111" spans="1:6" ht="12" thickBot="1">
      <c r="A2111" s="234"/>
      <c r="B2111" s="479"/>
      <c r="C2111" s="479"/>
      <c r="D2111" s="191" t="s">
        <v>167</v>
      </c>
      <c r="E2111" s="288"/>
      <c r="F2111" s="240">
        <f>F2107*10%</f>
        <v>2.6646089967121647</v>
      </c>
    </row>
    <row r="2112" spans="1:6" ht="13.5" customHeight="1" thickBot="1">
      <c r="A2112" s="487" t="s">
        <v>144</v>
      </c>
      <c r="B2112" s="488"/>
      <c r="C2112" s="488"/>
      <c r="D2112" s="489"/>
      <c r="E2112" s="258"/>
      <c r="F2112" s="150">
        <f>F2107+F2111</f>
        <v>29.310698963833808</v>
      </c>
    </row>
    <row r="2113" spans="1:6" ht="11.25">
      <c r="A2113" s="162"/>
      <c r="B2113" s="467" t="s">
        <v>324</v>
      </c>
      <c r="C2113" s="467"/>
      <c r="D2113" s="183" t="s">
        <v>544</v>
      </c>
      <c r="E2113" s="287"/>
      <c r="F2113" s="217">
        <f>Base!G2336</f>
        <v>10.982438975789576</v>
      </c>
    </row>
    <row r="2114" spans="1:6" ht="11.25">
      <c r="A2114" s="162"/>
      <c r="B2114" s="467"/>
      <c r="C2114" s="467"/>
      <c r="D2114" s="181" t="s">
        <v>154</v>
      </c>
      <c r="E2114" s="279"/>
      <c r="F2114" s="217">
        <f>Base!G2337</f>
        <v>3.797567500249078</v>
      </c>
    </row>
    <row r="2115" spans="1:6" ht="11.25">
      <c r="A2115" s="162"/>
      <c r="B2115" s="467"/>
      <c r="C2115" s="467"/>
      <c r="D2115" s="180" t="s">
        <v>155</v>
      </c>
      <c r="E2115" s="275"/>
      <c r="F2115" s="216">
        <f>SUM(F2113:F2114)</f>
        <v>14.780006476038654</v>
      </c>
    </row>
    <row r="2116" spans="1:6" ht="11.25">
      <c r="A2116" s="468"/>
      <c r="B2116" s="467"/>
      <c r="C2116" s="467"/>
      <c r="D2116" s="467"/>
      <c r="E2116" s="469"/>
      <c r="F2116" s="470"/>
    </row>
    <row r="2117" spans="1:6" ht="11.25">
      <c r="A2117" s="162" t="s">
        <v>323</v>
      </c>
      <c r="B2117" s="467" t="s">
        <v>638</v>
      </c>
      <c r="C2117" s="467"/>
      <c r="D2117" s="467"/>
      <c r="E2117" s="469"/>
      <c r="F2117" s="470"/>
    </row>
    <row r="2118" spans="1:6" ht="11.25">
      <c r="A2118" s="468"/>
      <c r="B2118" s="467"/>
      <c r="C2118" s="467"/>
      <c r="D2118" s="467"/>
      <c r="E2118" s="469"/>
      <c r="F2118" s="470"/>
    </row>
    <row r="2119" spans="1:6" ht="12" thickBot="1">
      <c r="A2119" s="218"/>
      <c r="B2119" s="472"/>
      <c r="C2119" s="472"/>
      <c r="D2119" s="191" t="s">
        <v>167</v>
      </c>
      <c r="E2119" s="288"/>
      <c r="F2119" s="240">
        <f>F2115*10%</f>
        <v>1.4780006476038654</v>
      </c>
    </row>
    <row r="2120" spans="1:6" ht="12.75" customHeight="1" thickBot="1">
      <c r="A2120" s="487" t="s">
        <v>144</v>
      </c>
      <c r="B2120" s="488"/>
      <c r="C2120" s="488"/>
      <c r="D2120" s="489"/>
      <c r="E2120" s="258"/>
      <c r="F2120" s="155">
        <f>F2119+F2115</f>
        <v>16.25800712364252</v>
      </c>
    </row>
    <row r="2121" spans="1:6" ht="11.25">
      <c r="A2121" s="508" t="s">
        <v>91</v>
      </c>
      <c r="B2121" s="509"/>
      <c r="C2121" s="509"/>
      <c r="D2121" s="509"/>
      <c r="E2121" s="510"/>
      <c r="F2121" s="511"/>
    </row>
    <row r="2122" spans="1:6" ht="12" customHeight="1">
      <c r="A2122" s="508"/>
      <c r="B2122" s="509"/>
      <c r="C2122" s="509"/>
      <c r="D2122" s="509"/>
      <c r="E2122" s="510"/>
      <c r="F2122" s="511"/>
    </row>
    <row r="2123" spans="1:6" ht="11.25">
      <c r="A2123" s="508"/>
      <c r="B2123" s="509"/>
      <c r="C2123" s="509"/>
      <c r="D2123" s="509"/>
      <c r="E2123" s="510"/>
      <c r="F2123" s="511"/>
    </row>
    <row r="2124" spans="1:6" ht="11.25">
      <c r="A2124" s="508"/>
      <c r="B2124" s="509"/>
      <c r="C2124" s="509"/>
      <c r="D2124" s="509"/>
      <c r="E2124" s="510"/>
      <c r="F2124" s="511"/>
    </row>
    <row r="2125" spans="1:6" ht="11.25">
      <c r="A2125" s="162" t="s">
        <v>115</v>
      </c>
      <c r="B2125" s="467"/>
      <c r="C2125" s="467"/>
      <c r="D2125" s="183" t="s">
        <v>546</v>
      </c>
      <c r="E2125" s="287"/>
      <c r="F2125" s="250"/>
    </row>
    <row r="2126" spans="1:6" ht="11.25">
      <c r="A2126" s="512" t="s">
        <v>458</v>
      </c>
      <c r="B2126" s="513"/>
      <c r="C2126" s="513"/>
      <c r="D2126" s="513"/>
      <c r="E2126" s="514"/>
      <c r="F2126" s="515"/>
    </row>
    <row r="2127" spans="1:6" ht="11.25">
      <c r="A2127" s="468"/>
      <c r="B2127" s="467"/>
      <c r="C2127" s="467"/>
      <c r="D2127" s="467"/>
      <c r="E2127" s="469"/>
      <c r="F2127" s="470"/>
    </row>
    <row r="2128" spans="1:6" ht="11.25">
      <c r="A2128" s="162" t="s">
        <v>121</v>
      </c>
      <c r="B2128" s="467"/>
      <c r="C2128" s="467"/>
      <c r="D2128" s="183" t="s">
        <v>547</v>
      </c>
      <c r="E2128" s="287"/>
      <c r="F2128" s="217">
        <f>Base!G2353</f>
        <v>234.71281458603167</v>
      </c>
    </row>
    <row r="2129" spans="1:6" ht="11.25">
      <c r="A2129" s="162"/>
      <c r="B2129" s="467"/>
      <c r="C2129" s="467"/>
      <c r="D2129" s="181" t="s">
        <v>154</v>
      </c>
      <c r="E2129" s="279"/>
      <c r="F2129" s="217">
        <f>Base!G2354</f>
        <v>3.797567500249078</v>
      </c>
    </row>
    <row r="2130" spans="1:6" ht="11.25">
      <c r="A2130" s="162"/>
      <c r="B2130" s="467"/>
      <c r="C2130" s="467"/>
      <c r="D2130" s="167" t="s">
        <v>155</v>
      </c>
      <c r="E2130" s="267"/>
      <c r="F2130" s="216">
        <f>SUM(F2128:F2129)</f>
        <v>238.51038208628074</v>
      </c>
    </row>
    <row r="2131" spans="1:6" ht="11.25">
      <c r="A2131" s="468"/>
      <c r="B2131" s="467"/>
      <c r="C2131" s="467"/>
      <c r="D2131" s="467"/>
      <c r="E2131" s="469"/>
      <c r="F2131" s="470"/>
    </row>
    <row r="2132" spans="1:6" ht="11.25">
      <c r="A2132" s="162" t="s">
        <v>323</v>
      </c>
      <c r="B2132" s="467" t="s">
        <v>92</v>
      </c>
      <c r="C2132" s="467"/>
      <c r="D2132" s="467"/>
      <c r="E2132" s="469"/>
      <c r="F2132" s="470"/>
    </row>
    <row r="2133" spans="1:6" ht="11.25">
      <c r="A2133" s="468"/>
      <c r="B2133" s="467"/>
      <c r="C2133" s="467"/>
      <c r="D2133" s="467"/>
      <c r="E2133" s="469"/>
      <c r="F2133" s="470"/>
    </row>
    <row r="2134" spans="1:6" ht="11.25">
      <c r="A2134" s="162"/>
      <c r="B2134" s="467"/>
      <c r="C2134" s="467"/>
      <c r="D2134" s="181" t="s">
        <v>167</v>
      </c>
      <c r="E2134" s="279"/>
      <c r="F2134" s="217">
        <f>F2130*10%</f>
        <v>23.851038208628076</v>
      </c>
    </row>
    <row r="2135" spans="1:6" ht="11.25">
      <c r="A2135" s="162"/>
      <c r="B2135" s="467"/>
      <c r="C2135" s="467"/>
      <c r="D2135" s="181" t="s">
        <v>548</v>
      </c>
      <c r="E2135" s="279"/>
      <c r="F2135" s="217">
        <f>Base!G2360</f>
        <v>7.290067251170668</v>
      </c>
    </row>
    <row r="2136" spans="1:6" ht="12" thickBot="1">
      <c r="A2136" s="218"/>
      <c r="B2136" s="472"/>
      <c r="C2136" s="472"/>
      <c r="D2136" s="175" t="s">
        <v>155</v>
      </c>
      <c r="E2136" s="271"/>
      <c r="F2136" s="230">
        <f>SUM(F2134:F2135)</f>
        <v>31.141105459798744</v>
      </c>
    </row>
    <row r="2137" spans="1:6" ht="12.75" customHeight="1" thickBot="1">
      <c r="A2137" s="487" t="s">
        <v>144</v>
      </c>
      <c r="B2137" s="488"/>
      <c r="C2137" s="488"/>
      <c r="D2137" s="489"/>
      <c r="E2137" s="258"/>
      <c r="F2137" s="150">
        <f>F2136+F2130</f>
        <v>269.65148754607947</v>
      </c>
    </row>
    <row r="2138" spans="1:6" ht="11.25">
      <c r="A2138" s="162" t="s">
        <v>209</v>
      </c>
      <c r="B2138" s="467"/>
      <c r="C2138" s="467"/>
      <c r="D2138" s="183" t="s">
        <v>549</v>
      </c>
      <c r="E2138" s="287"/>
      <c r="F2138" s="217">
        <f>Base!G2365</f>
        <v>29.244425625186807</v>
      </c>
    </row>
    <row r="2139" spans="1:6" ht="11.25">
      <c r="A2139" s="162"/>
      <c r="B2139" s="467"/>
      <c r="C2139" s="467"/>
      <c r="D2139" s="181" t="s">
        <v>154</v>
      </c>
      <c r="E2139" s="279"/>
      <c r="F2139" s="217">
        <f>Base!G2366</f>
        <v>3.797567500249078</v>
      </c>
    </row>
    <row r="2140" spans="1:6" ht="11.25">
      <c r="A2140" s="162"/>
      <c r="B2140" s="467"/>
      <c r="C2140" s="467"/>
      <c r="D2140" s="167" t="s">
        <v>155</v>
      </c>
      <c r="E2140" s="267"/>
      <c r="F2140" s="216">
        <f>SUM(F2138:F2139)</f>
        <v>33.04199312543589</v>
      </c>
    </row>
    <row r="2141" spans="1:6" ht="11.25">
      <c r="A2141" s="468"/>
      <c r="B2141" s="467"/>
      <c r="C2141" s="467"/>
      <c r="D2141" s="467"/>
      <c r="E2141" s="469"/>
      <c r="F2141" s="470"/>
    </row>
    <row r="2142" spans="1:6" ht="11.25">
      <c r="A2142" s="162" t="s">
        <v>323</v>
      </c>
      <c r="B2142" s="467" t="s">
        <v>39</v>
      </c>
      <c r="C2142" s="467"/>
      <c r="D2142" s="467"/>
      <c r="E2142" s="469"/>
      <c r="F2142" s="470"/>
    </row>
    <row r="2143" spans="1:6" ht="11.25">
      <c r="A2143" s="468"/>
      <c r="B2143" s="467"/>
      <c r="C2143" s="467"/>
      <c r="D2143" s="467"/>
      <c r="E2143" s="469"/>
      <c r="F2143" s="470"/>
    </row>
    <row r="2144" spans="1:6" ht="12" thickBot="1">
      <c r="A2144" s="218"/>
      <c r="B2144" s="472"/>
      <c r="C2144" s="472"/>
      <c r="D2144" s="191" t="s">
        <v>167</v>
      </c>
      <c r="E2144" s="288"/>
      <c r="F2144" s="240">
        <f>F2140*10%</f>
        <v>3.304199312543589</v>
      </c>
    </row>
    <row r="2145" spans="1:6" ht="12.75" customHeight="1" thickBot="1">
      <c r="A2145" s="487" t="s">
        <v>144</v>
      </c>
      <c r="B2145" s="488"/>
      <c r="C2145" s="488"/>
      <c r="D2145" s="489"/>
      <c r="E2145" s="258"/>
      <c r="F2145" s="150">
        <f>F2140+F2144</f>
        <v>36.346192437979475</v>
      </c>
    </row>
    <row r="2146" spans="1:6" ht="11.25">
      <c r="A2146" s="162" t="s">
        <v>550</v>
      </c>
      <c r="B2146" s="467"/>
      <c r="C2146" s="467"/>
      <c r="D2146" s="183" t="s">
        <v>551</v>
      </c>
      <c r="E2146" s="287"/>
      <c r="F2146" s="217">
        <f>Base!G2375</f>
        <v>3.797567500249078</v>
      </c>
    </row>
    <row r="2147" spans="1:6" ht="11.25">
      <c r="A2147" s="468"/>
      <c r="B2147" s="467"/>
      <c r="C2147" s="467"/>
      <c r="D2147" s="467"/>
      <c r="E2147" s="469"/>
      <c r="F2147" s="470"/>
    </row>
    <row r="2148" spans="1:6" ht="11.25">
      <c r="A2148" s="162" t="s">
        <v>323</v>
      </c>
      <c r="B2148" s="467" t="s">
        <v>93</v>
      </c>
      <c r="C2148" s="467"/>
      <c r="D2148" s="467"/>
      <c r="E2148" s="469"/>
      <c r="F2148" s="470"/>
    </row>
    <row r="2149" spans="1:6" ht="11.25">
      <c r="A2149" s="468"/>
      <c r="B2149" s="467"/>
      <c r="C2149" s="467"/>
      <c r="D2149" s="467"/>
      <c r="E2149" s="469"/>
      <c r="F2149" s="470"/>
    </row>
    <row r="2150" spans="1:6" ht="12" thickBot="1">
      <c r="A2150" s="218"/>
      <c r="B2150" s="472"/>
      <c r="C2150" s="472"/>
      <c r="D2150" s="191" t="s">
        <v>167</v>
      </c>
      <c r="E2150" s="288"/>
      <c r="F2150" s="240">
        <f>F2146*10%</f>
        <v>0.37975675002490783</v>
      </c>
    </row>
    <row r="2151" spans="1:6" ht="12.75" customHeight="1" thickBot="1">
      <c r="A2151" s="487" t="s">
        <v>144</v>
      </c>
      <c r="B2151" s="488"/>
      <c r="C2151" s="488"/>
      <c r="D2151" s="489"/>
      <c r="E2151" s="258"/>
      <c r="F2151" s="150">
        <f>F2150+F2146</f>
        <v>4.177324250273986</v>
      </c>
    </row>
    <row r="2152" spans="1:6" ht="11.25">
      <c r="A2152" s="512" t="s">
        <v>552</v>
      </c>
      <c r="B2152" s="513"/>
      <c r="C2152" s="513"/>
      <c r="D2152" s="513"/>
      <c r="E2152" s="514"/>
      <c r="F2152" s="515"/>
    </row>
    <row r="2153" spans="1:6" ht="11.25">
      <c r="A2153" s="468"/>
      <c r="B2153" s="467"/>
      <c r="C2153" s="467"/>
      <c r="D2153" s="467"/>
      <c r="E2153" s="469"/>
      <c r="F2153" s="470"/>
    </row>
    <row r="2154" spans="1:6" ht="11.25">
      <c r="A2154" s="162" t="s">
        <v>553</v>
      </c>
      <c r="B2154" s="467"/>
      <c r="C2154" s="467"/>
      <c r="D2154" s="183" t="s">
        <v>554</v>
      </c>
      <c r="E2154" s="287"/>
      <c r="F2154" s="217">
        <f>Base!G2385</f>
        <v>3.797567500249078</v>
      </c>
    </row>
    <row r="2155" spans="1:6" ht="11.25">
      <c r="A2155" s="468"/>
      <c r="B2155" s="467"/>
      <c r="C2155" s="467"/>
      <c r="D2155" s="467"/>
      <c r="E2155" s="469"/>
      <c r="F2155" s="470"/>
    </row>
    <row r="2156" spans="1:6" ht="11.25">
      <c r="A2156" s="162" t="s">
        <v>323</v>
      </c>
      <c r="B2156" s="467" t="s">
        <v>93</v>
      </c>
      <c r="C2156" s="467"/>
      <c r="D2156" s="467"/>
      <c r="E2156" s="469"/>
      <c r="F2156" s="470"/>
    </row>
    <row r="2157" spans="1:6" ht="11.25">
      <c r="A2157" s="468"/>
      <c r="B2157" s="467"/>
      <c r="C2157" s="467"/>
      <c r="D2157" s="467"/>
      <c r="E2157" s="469"/>
      <c r="F2157" s="470"/>
    </row>
    <row r="2158" spans="1:6" ht="12" thickBot="1">
      <c r="A2158" s="218"/>
      <c r="B2158" s="472"/>
      <c r="C2158" s="472"/>
      <c r="D2158" s="191" t="s">
        <v>167</v>
      </c>
      <c r="E2158" s="288"/>
      <c r="F2158" s="240">
        <f>F2154*10%</f>
        <v>0.37975675002490783</v>
      </c>
    </row>
    <row r="2159" spans="1:6" ht="12.75" customHeight="1" thickBot="1">
      <c r="A2159" s="487" t="s">
        <v>144</v>
      </c>
      <c r="B2159" s="488"/>
      <c r="C2159" s="488"/>
      <c r="D2159" s="489"/>
      <c r="E2159" s="258"/>
      <c r="F2159" s="150">
        <v>3.97</v>
      </c>
    </row>
    <row r="2160" spans="1:6" ht="12.75" customHeight="1">
      <c r="A2160" s="508" t="s">
        <v>94</v>
      </c>
      <c r="B2160" s="509"/>
      <c r="C2160" s="509"/>
      <c r="D2160" s="509"/>
      <c r="E2160" s="510"/>
      <c r="F2160" s="511"/>
    </row>
    <row r="2161" spans="1:6" ht="12.75" customHeight="1">
      <c r="A2161" s="508"/>
      <c r="B2161" s="509"/>
      <c r="C2161" s="509"/>
      <c r="D2161" s="509"/>
      <c r="E2161" s="510"/>
      <c r="F2161" s="511"/>
    </row>
    <row r="2162" spans="1:6" ht="11.25" customHeight="1">
      <c r="A2162" s="508"/>
      <c r="B2162" s="509"/>
      <c r="C2162" s="509"/>
      <c r="D2162" s="509"/>
      <c r="E2162" s="510"/>
      <c r="F2162" s="511"/>
    </row>
    <row r="2163" spans="1:6" ht="13.5" customHeight="1" thickBot="1">
      <c r="A2163" s="508"/>
      <c r="B2163" s="509"/>
      <c r="C2163" s="509"/>
      <c r="D2163" s="509"/>
      <c r="E2163" s="510"/>
      <c r="F2163" s="511"/>
    </row>
    <row r="2164" spans="1:6" ht="36" customHeight="1">
      <c r="A2164" s="502" t="s">
        <v>459</v>
      </c>
      <c r="B2164" s="503"/>
      <c r="C2164" s="503"/>
      <c r="D2164" s="503"/>
      <c r="E2164" s="503"/>
      <c r="F2164" s="504"/>
    </row>
    <row r="2165" spans="1:6" ht="36" customHeight="1" thickBot="1">
      <c r="A2165" s="505" t="s">
        <v>460</v>
      </c>
      <c r="B2165" s="506"/>
      <c r="C2165" s="506"/>
      <c r="D2165" s="506"/>
      <c r="E2165" s="506"/>
      <c r="F2165" s="507"/>
    </row>
    <row r="2166" spans="1:6" ht="13.5" customHeight="1" thickBot="1">
      <c r="A2166" s="480" t="s">
        <v>556</v>
      </c>
      <c r="B2166" s="481"/>
      <c r="C2166" s="481"/>
      <c r="D2166" s="481"/>
      <c r="E2166" s="482"/>
      <c r="F2166" s="483"/>
    </row>
    <row r="2167" spans="1:6" ht="11.25">
      <c r="A2167" s="493" t="s">
        <v>304</v>
      </c>
      <c r="B2167" s="494"/>
      <c r="C2167" s="494"/>
      <c r="D2167" s="494"/>
      <c r="E2167" s="494"/>
      <c r="F2167" s="495"/>
    </row>
    <row r="2168" spans="1:6" ht="11.25">
      <c r="A2168" s="496"/>
      <c r="B2168" s="497"/>
      <c r="C2168" s="497"/>
      <c r="D2168" s="497"/>
      <c r="E2168" s="497"/>
      <c r="F2168" s="498"/>
    </row>
    <row r="2169" spans="1:6" ht="11.25">
      <c r="A2169" s="496"/>
      <c r="B2169" s="497"/>
      <c r="C2169" s="497"/>
      <c r="D2169" s="497"/>
      <c r="E2169" s="497"/>
      <c r="F2169" s="498"/>
    </row>
    <row r="2170" spans="1:8" ht="11.25">
      <c r="A2170" s="496"/>
      <c r="B2170" s="497"/>
      <c r="C2170" s="497"/>
      <c r="D2170" s="497"/>
      <c r="E2170" s="497"/>
      <c r="F2170" s="498"/>
      <c r="H2170" s="151"/>
    </row>
    <row r="2171" spans="1:6" ht="11.25">
      <c r="A2171" s="496"/>
      <c r="B2171" s="497"/>
      <c r="C2171" s="497"/>
      <c r="D2171" s="497"/>
      <c r="E2171" s="497"/>
      <c r="F2171" s="498"/>
    </row>
    <row r="2172" spans="1:6" ht="11.25">
      <c r="A2172" s="496"/>
      <c r="B2172" s="497"/>
      <c r="C2172" s="497"/>
      <c r="D2172" s="497"/>
      <c r="E2172" s="497"/>
      <c r="F2172" s="498"/>
    </row>
    <row r="2173" spans="1:6" ht="11.25">
      <c r="A2173" s="496"/>
      <c r="B2173" s="497"/>
      <c r="C2173" s="497"/>
      <c r="D2173" s="497"/>
      <c r="E2173" s="497"/>
      <c r="F2173" s="498"/>
    </row>
    <row r="2174" spans="1:6" ht="11.25">
      <c r="A2174" s="496"/>
      <c r="B2174" s="497"/>
      <c r="C2174" s="497"/>
      <c r="D2174" s="497"/>
      <c r="E2174" s="497"/>
      <c r="F2174" s="498"/>
    </row>
    <row r="2175" spans="1:6" ht="11.25">
      <c r="A2175" s="496"/>
      <c r="B2175" s="497"/>
      <c r="C2175" s="497"/>
      <c r="D2175" s="497"/>
      <c r="E2175" s="497"/>
      <c r="F2175" s="498"/>
    </row>
    <row r="2176" spans="1:6" ht="11.25">
      <c r="A2176" s="496"/>
      <c r="B2176" s="497"/>
      <c r="C2176" s="497"/>
      <c r="D2176" s="497"/>
      <c r="E2176" s="497"/>
      <c r="F2176" s="498"/>
    </row>
    <row r="2177" spans="1:6" ht="11.25">
      <c r="A2177" s="496"/>
      <c r="B2177" s="497"/>
      <c r="C2177" s="497"/>
      <c r="D2177" s="497"/>
      <c r="E2177" s="497"/>
      <c r="F2177" s="498"/>
    </row>
    <row r="2178" spans="1:6" ht="11.25">
      <c r="A2178" s="496"/>
      <c r="B2178" s="497"/>
      <c r="C2178" s="497"/>
      <c r="D2178" s="497"/>
      <c r="E2178" s="497"/>
      <c r="F2178" s="498"/>
    </row>
    <row r="2179" spans="1:6" ht="11.25">
      <c r="A2179" s="496"/>
      <c r="B2179" s="497"/>
      <c r="C2179" s="497"/>
      <c r="D2179" s="497"/>
      <c r="E2179" s="497"/>
      <c r="F2179" s="498"/>
    </row>
    <row r="2180" spans="1:6" ht="11.25">
      <c r="A2180" s="496"/>
      <c r="B2180" s="497"/>
      <c r="C2180" s="497"/>
      <c r="D2180" s="497"/>
      <c r="E2180" s="497"/>
      <c r="F2180" s="498"/>
    </row>
    <row r="2181" spans="1:6" ht="12" thickBot="1">
      <c r="A2181" s="499"/>
      <c r="B2181" s="500"/>
      <c r="C2181" s="500"/>
      <c r="D2181" s="500"/>
      <c r="E2181" s="500"/>
      <c r="F2181" s="501"/>
    </row>
  </sheetData>
  <sheetProtection formatCells="0" formatColumns="0" formatRows="0" insertColumns="0" insertRows="0" insertHyperlinks="0" deleteColumns="0" deleteRows="0" sort="0" autoFilter="0" pivotTables="0"/>
  <mergeCells count="2082">
    <mergeCell ref="A99:F99"/>
    <mergeCell ref="A101:F101"/>
    <mergeCell ref="A103:F103"/>
    <mergeCell ref="A80:F80"/>
    <mergeCell ref="A44:F44"/>
    <mergeCell ref="A12:F15"/>
    <mergeCell ref="A97:F97"/>
    <mergeCell ref="A91:F91"/>
    <mergeCell ref="A93:F93"/>
    <mergeCell ref="A95:F95"/>
    <mergeCell ref="A853:F853"/>
    <mergeCell ref="A88:F88"/>
    <mergeCell ref="A89:F89"/>
    <mergeCell ref="A906:D906"/>
    <mergeCell ref="A914:D914"/>
    <mergeCell ref="A928:D928"/>
    <mergeCell ref="B897:C897"/>
    <mergeCell ref="B898:C898"/>
    <mergeCell ref="B899:C899"/>
    <mergeCell ref="A900:F900"/>
    <mergeCell ref="B798:C798"/>
    <mergeCell ref="B799:C799"/>
    <mergeCell ref="A800:F800"/>
    <mergeCell ref="A902:F902"/>
    <mergeCell ref="B903:C903"/>
    <mergeCell ref="A869:D869"/>
    <mergeCell ref="A876:D876"/>
    <mergeCell ref="B848:C848"/>
    <mergeCell ref="B849:C849"/>
    <mergeCell ref="B850:C850"/>
    <mergeCell ref="A750:F750"/>
    <mergeCell ref="A735:F735"/>
    <mergeCell ref="B736:C736"/>
    <mergeCell ref="B737:C737"/>
    <mergeCell ref="A738:F741"/>
    <mergeCell ref="B743:C743"/>
    <mergeCell ref="B744:C744"/>
    <mergeCell ref="B745:C745"/>
    <mergeCell ref="B746:C746"/>
    <mergeCell ref="A742:F742"/>
    <mergeCell ref="B699:C699"/>
    <mergeCell ref="B700:C700"/>
    <mergeCell ref="B702:C702"/>
    <mergeCell ref="A707:F707"/>
    <mergeCell ref="B703:C703"/>
    <mergeCell ref="B704:C704"/>
    <mergeCell ref="A705:F705"/>
    <mergeCell ref="B706:F706"/>
    <mergeCell ref="A122:F122"/>
    <mergeCell ref="B124:C124"/>
    <mergeCell ref="D301:F301"/>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A153:D153"/>
    <mergeCell ref="B138:C138"/>
    <mergeCell ref="A144:F144"/>
    <mergeCell ref="B145:C145"/>
    <mergeCell ref="B146:C146"/>
    <mergeCell ref="B139:C139"/>
    <mergeCell ref="B140:C140"/>
    <mergeCell ref="A141:F141"/>
    <mergeCell ref="D165:F165"/>
    <mergeCell ref="A170:F170"/>
    <mergeCell ref="A160:D160"/>
    <mergeCell ref="B152:C152"/>
    <mergeCell ref="A158:F158"/>
    <mergeCell ref="B159:F159"/>
    <mergeCell ref="A156:F156"/>
    <mergeCell ref="B155:C155"/>
    <mergeCell ref="B157:C157"/>
    <mergeCell ref="A154:F154"/>
    <mergeCell ref="D176:F176"/>
    <mergeCell ref="B176:C176"/>
    <mergeCell ref="A226:D226"/>
    <mergeCell ref="B167:C167"/>
    <mergeCell ref="A168:F168"/>
    <mergeCell ref="B162:C162"/>
    <mergeCell ref="B163:C163"/>
    <mergeCell ref="A166:F166"/>
    <mergeCell ref="B165:C165"/>
    <mergeCell ref="A164:D164"/>
    <mergeCell ref="A181:F181"/>
    <mergeCell ref="B184:C184"/>
    <mergeCell ref="B171:C171"/>
    <mergeCell ref="B172:C172"/>
    <mergeCell ref="A169:D169"/>
    <mergeCell ref="B179:C179"/>
    <mergeCell ref="B173:C173"/>
    <mergeCell ref="B174:C174"/>
    <mergeCell ref="A175:F175"/>
    <mergeCell ref="B178:C178"/>
    <mergeCell ref="B204:C204"/>
    <mergeCell ref="B197:C197"/>
    <mergeCell ref="A196:D196"/>
    <mergeCell ref="A192:F192"/>
    <mergeCell ref="B193:C193"/>
    <mergeCell ref="A177:F177"/>
    <mergeCell ref="A183:F183"/>
    <mergeCell ref="B187:C187"/>
    <mergeCell ref="B186:C186"/>
    <mergeCell ref="B180:C180"/>
    <mergeCell ref="A202:F202"/>
    <mergeCell ref="B203:C203"/>
    <mergeCell ref="B188:C188"/>
    <mergeCell ref="B189:C189"/>
    <mergeCell ref="A190:F190"/>
    <mergeCell ref="B191:C191"/>
    <mergeCell ref="D191:F191"/>
    <mergeCell ref="B194:C194"/>
    <mergeCell ref="B195:C195"/>
    <mergeCell ref="B211:C211"/>
    <mergeCell ref="D211:F211"/>
    <mergeCell ref="B207:C207"/>
    <mergeCell ref="A206:D206"/>
    <mergeCell ref="B205:C205"/>
    <mergeCell ref="B198:C198"/>
    <mergeCell ref="B199:C199"/>
    <mergeCell ref="A200:F200"/>
    <mergeCell ref="B201:C201"/>
    <mergeCell ref="D201:F201"/>
    <mergeCell ref="B217:C217"/>
    <mergeCell ref="A182:D182"/>
    <mergeCell ref="A216:D216"/>
    <mergeCell ref="A212:F212"/>
    <mergeCell ref="B213:C213"/>
    <mergeCell ref="B214:C214"/>
    <mergeCell ref="B215:C215"/>
    <mergeCell ref="B208:C208"/>
    <mergeCell ref="B209:C209"/>
    <mergeCell ref="A210:F210"/>
    <mergeCell ref="B218:C218"/>
    <mergeCell ref="B219:C219"/>
    <mergeCell ref="A220:F220"/>
    <mergeCell ref="B221:C221"/>
    <mergeCell ref="D221:F221"/>
    <mergeCell ref="A222:F222"/>
    <mergeCell ref="B223:C223"/>
    <mergeCell ref="B224:C224"/>
    <mergeCell ref="B225:C225"/>
    <mergeCell ref="B227:C227"/>
    <mergeCell ref="D545:F545"/>
    <mergeCell ref="D546:F546"/>
    <mergeCell ref="B228:C228"/>
    <mergeCell ref="B229:C229"/>
    <mergeCell ref="A230:F230"/>
    <mergeCell ref="B231:C231"/>
    <mergeCell ref="D231:F231"/>
    <mergeCell ref="A232:F232"/>
    <mergeCell ref="B233:C233"/>
    <mergeCell ref="B234:C234"/>
    <mergeCell ref="B235:C235"/>
    <mergeCell ref="B237:C237"/>
    <mergeCell ref="A236:D236"/>
    <mergeCell ref="A242:F242"/>
    <mergeCell ref="B243:C243"/>
    <mergeCell ref="B244:C244"/>
    <mergeCell ref="B245:C245"/>
    <mergeCell ref="B238:C238"/>
    <mergeCell ref="B239:C239"/>
    <mergeCell ref="A240:F240"/>
    <mergeCell ref="B241:C241"/>
    <mergeCell ref="D241:F241"/>
    <mergeCell ref="B247:C247"/>
    <mergeCell ref="A246:D246"/>
    <mergeCell ref="B248:C248"/>
    <mergeCell ref="B249:C249"/>
    <mergeCell ref="A250:F250"/>
    <mergeCell ref="B251:C251"/>
    <mergeCell ref="D251:F251"/>
    <mergeCell ref="A252:F252"/>
    <mergeCell ref="B253:C253"/>
    <mergeCell ref="B254:C254"/>
    <mergeCell ref="B255:C255"/>
    <mergeCell ref="B257:C257"/>
    <mergeCell ref="A256:D256"/>
    <mergeCell ref="B258:C258"/>
    <mergeCell ref="B259:C259"/>
    <mergeCell ref="A260:F260"/>
    <mergeCell ref="B261:C261"/>
    <mergeCell ref="D261:F261"/>
    <mergeCell ref="B267:C267"/>
    <mergeCell ref="B268:C268"/>
    <mergeCell ref="B269:C269"/>
    <mergeCell ref="A262:F262"/>
    <mergeCell ref="B263:C263"/>
    <mergeCell ref="B264:C264"/>
    <mergeCell ref="B265:C265"/>
    <mergeCell ref="A270:F270"/>
    <mergeCell ref="B271:C271"/>
    <mergeCell ref="D271:F271"/>
    <mergeCell ref="A272:F272"/>
    <mergeCell ref="B277:C277"/>
    <mergeCell ref="B278:C278"/>
    <mergeCell ref="B273:C273"/>
    <mergeCell ref="B274:C274"/>
    <mergeCell ref="B275:C275"/>
    <mergeCell ref="B279:C279"/>
    <mergeCell ref="A280:F280"/>
    <mergeCell ref="B281:C281"/>
    <mergeCell ref="D281:F281"/>
    <mergeCell ref="B287:C287"/>
    <mergeCell ref="A282:F282"/>
    <mergeCell ref="B283:C283"/>
    <mergeCell ref="B284:C284"/>
    <mergeCell ref="B285:C285"/>
    <mergeCell ref="B288:C288"/>
    <mergeCell ref="B289:C289"/>
    <mergeCell ref="A290:F290"/>
    <mergeCell ref="B291:C291"/>
    <mergeCell ref="D291:F291"/>
    <mergeCell ref="B297:C297"/>
    <mergeCell ref="A292:F292"/>
    <mergeCell ref="B293:C293"/>
    <mergeCell ref="B294:C294"/>
    <mergeCell ref="B295:C295"/>
    <mergeCell ref="B298:C298"/>
    <mergeCell ref="B299:C299"/>
    <mergeCell ref="A300:F300"/>
    <mergeCell ref="B301:C301"/>
    <mergeCell ref="B307:C307"/>
    <mergeCell ref="A302:F302"/>
    <mergeCell ref="B303:C303"/>
    <mergeCell ref="B304:C304"/>
    <mergeCell ref="B305:C305"/>
    <mergeCell ref="B308:C308"/>
    <mergeCell ref="B309:C309"/>
    <mergeCell ref="A310:F310"/>
    <mergeCell ref="B311:C311"/>
    <mergeCell ref="D311:F311"/>
    <mergeCell ref="B317:C317"/>
    <mergeCell ref="A312:F312"/>
    <mergeCell ref="B313:C313"/>
    <mergeCell ref="B314:C314"/>
    <mergeCell ref="B315:C315"/>
    <mergeCell ref="B318:C318"/>
    <mergeCell ref="B319:C319"/>
    <mergeCell ref="A320:F320"/>
    <mergeCell ref="B321:C321"/>
    <mergeCell ref="D321:F321"/>
    <mergeCell ref="B327:C327"/>
    <mergeCell ref="A322:F322"/>
    <mergeCell ref="B323:C323"/>
    <mergeCell ref="B324:C324"/>
    <mergeCell ref="B325:C325"/>
    <mergeCell ref="B328:C328"/>
    <mergeCell ref="B329:C329"/>
    <mergeCell ref="A330:F330"/>
    <mergeCell ref="B331:C331"/>
    <mergeCell ref="D331:F331"/>
    <mergeCell ref="B337:C337"/>
    <mergeCell ref="A332:F332"/>
    <mergeCell ref="B333:C333"/>
    <mergeCell ref="B334:C334"/>
    <mergeCell ref="B335:C335"/>
    <mergeCell ref="B338:C338"/>
    <mergeCell ref="B339:C339"/>
    <mergeCell ref="A340:F340"/>
    <mergeCell ref="B341:C341"/>
    <mergeCell ref="D341:F341"/>
    <mergeCell ref="B347:C347"/>
    <mergeCell ref="A342:F342"/>
    <mergeCell ref="B343:C343"/>
    <mergeCell ref="B344:C344"/>
    <mergeCell ref="B345:C345"/>
    <mergeCell ref="B348:C348"/>
    <mergeCell ref="B349:C349"/>
    <mergeCell ref="A350:F350"/>
    <mergeCell ref="B351:C351"/>
    <mergeCell ref="D351:F351"/>
    <mergeCell ref="B357:C357"/>
    <mergeCell ref="A356:D356"/>
    <mergeCell ref="A352:F352"/>
    <mergeCell ref="B353:C353"/>
    <mergeCell ref="B354:C354"/>
    <mergeCell ref="B355:C355"/>
    <mergeCell ref="B358:C358"/>
    <mergeCell ref="B359:C359"/>
    <mergeCell ref="A360:F360"/>
    <mergeCell ref="B361:C361"/>
    <mergeCell ref="D361:F361"/>
    <mergeCell ref="B367:C367"/>
    <mergeCell ref="A366:D366"/>
    <mergeCell ref="A362:F362"/>
    <mergeCell ref="B363:C363"/>
    <mergeCell ref="B364:C364"/>
    <mergeCell ref="B365:C365"/>
    <mergeCell ref="B368:C368"/>
    <mergeCell ref="B369:C369"/>
    <mergeCell ref="A370:F370"/>
    <mergeCell ref="B371:C371"/>
    <mergeCell ref="D371:F371"/>
    <mergeCell ref="B377:C377"/>
    <mergeCell ref="A376:D376"/>
    <mergeCell ref="A372:F372"/>
    <mergeCell ref="B373:C373"/>
    <mergeCell ref="B374:C374"/>
    <mergeCell ref="B375:C375"/>
    <mergeCell ref="B378:C378"/>
    <mergeCell ref="B379:C379"/>
    <mergeCell ref="A380:F380"/>
    <mergeCell ref="B381:C381"/>
    <mergeCell ref="D381:F381"/>
    <mergeCell ref="B387:C387"/>
    <mergeCell ref="A386:D386"/>
    <mergeCell ref="A382:F382"/>
    <mergeCell ref="B383:C383"/>
    <mergeCell ref="B384:C384"/>
    <mergeCell ref="B385:C385"/>
    <mergeCell ref="B388:C388"/>
    <mergeCell ref="B389:C389"/>
    <mergeCell ref="A390:F390"/>
    <mergeCell ref="B391:C391"/>
    <mergeCell ref="D391:F391"/>
    <mergeCell ref="B397:C397"/>
    <mergeCell ref="A396:D396"/>
    <mergeCell ref="A392:F392"/>
    <mergeCell ref="B393:C393"/>
    <mergeCell ref="B394:C394"/>
    <mergeCell ref="B395:C395"/>
    <mergeCell ref="B398:C398"/>
    <mergeCell ref="B399:C399"/>
    <mergeCell ref="A400:F400"/>
    <mergeCell ref="B401:C401"/>
    <mergeCell ref="D401:F401"/>
    <mergeCell ref="B407:C407"/>
    <mergeCell ref="A406:D406"/>
    <mergeCell ref="A402:F402"/>
    <mergeCell ref="B403:C403"/>
    <mergeCell ref="B404:C404"/>
    <mergeCell ref="B405:C405"/>
    <mergeCell ref="B408:C408"/>
    <mergeCell ref="B409:C409"/>
    <mergeCell ref="A410:F410"/>
    <mergeCell ref="B411:C411"/>
    <mergeCell ref="D411:F411"/>
    <mergeCell ref="B417:C417"/>
    <mergeCell ref="A416:D416"/>
    <mergeCell ref="A412:F412"/>
    <mergeCell ref="B413:C413"/>
    <mergeCell ref="B414:C414"/>
    <mergeCell ref="B415:C415"/>
    <mergeCell ref="B418:C418"/>
    <mergeCell ref="B419:C419"/>
    <mergeCell ref="A420:F420"/>
    <mergeCell ref="B421:C421"/>
    <mergeCell ref="D421:F421"/>
    <mergeCell ref="B427:C427"/>
    <mergeCell ref="A426:D426"/>
    <mergeCell ref="A422:F422"/>
    <mergeCell ref="B423:C423"/>
    <mergeCell ref="B424:C424"/>
    <mergeCell ref="B425:C425"/>
    <mergeCell ref="B428:C428"/>
    <mergeCell ref="B429:C429"/>
    <mergeCell ref="A430:F430"/>
    <mergeCell ref="B431:C431"/>
    <mergeCell ref="D431:F431"/>
    <mergeCell ref="B437:C437"/>
    <mergeCell ref="A436:D436"/>
    <mergeCell ref="A432:F432"/>
    <mergeCell ref="B433:C433"/>
    <mergeCell ref="B434:C434"/>
    <mergeCell ref="B435:C435"/>
    <mergeCell ref="B438:C438"/>
    <mergeCell ref="B439:C439"/>
    <mergeCell ref="A440:F440"/>
    <mergeCell ref="B441:C441"/>
    <mergeCell ref="D441:F441"/>
    <mergeCell ref="B447:C447"/>
    <mergeCell ref="A446:D446"/>
    <mergeCell ref="A442:F442"/>
    <mergeCell ref="B443:C443"/>
    <mergeCell ref="B444:C444"/>
    <mergeCell ref="B445:C445"/>
    <mergeCell ref="B448:C448"/>
    <mergeCell ref="B449:C449"/>
    <mergeCell ref="A450:F450"/>
    <mergeCell ref="B451:C451"/>
    <mergeCell ref="D451:F451"/>
    <mergeCell ref="B457:C457"/>
    <mergeCell ref="A456:D456"/>
    <mergeCell ref="A452:F452"/>
    <mergeCell ref="B453:C453"/>
    <mergeCell ref="B454:C454"/>
    <mergeCell ref="B455:C455"/>
    <mergeCell ref="B458:C458"/>
    <mergeCell ref="B459:C459"/>
    <mergeCell ref="A460:F460"/>
    <mergeCell ref="B461:C461"/>
    <mergeCell ref="D461:F461"/>
    <mergeCell ref="B467:C467"/>
    <mergeCell ref="A466:D466"/>
    <mergeCell ref="A462:F462"/>
    <mergeCell ref="B463:C463"/>
    <mergeCell ref="B464:C464"/>
    <mergeCell ref="B465:C465"/>
    <mergeCell ref="B468:C468"/>
    <mergeCell ref="B469:C469"/>
    <mergeCell ref="A470:F470"/>
    <mergeCell ref="B471:C471"/>
    <mergeCell ref="D471:F471"/>
    <mergeCell ref="B477:C477"/>
    <mergeCell ref="A476:D476"/>
    <mergeCell ref="A472:F472"/>
    <mergeCell ref="B473:C473"/>
    <mergeCell ref="B474:C474"/>
    <mergeCell ref="B475:C475"/>
    <mergeCell ref="B478:C478"/>
    <mergeCell ref="B479:C479"/>
    <mergeCell ref="A480:F480"/>
    <mergeCell ref="B481:C481"/>
    <mergeCell ref="D481:F481"/>
    <mergeCell ref="B487:C487"/>
    <mergeCell ref="A486:D486"/>
    <mergeCell ref="A482:F482"/>
    <mergeCell ref="B483:C483"/>
    <mergeCell ref="B484:C484"/>
    <mergeCell ref="B485:C485"/>
    <mergeCell ref="B488:C488"/>
    <mergeCell ref="B489:C489"/>
    <mergeCell ref="A490:F490"/>
    <mergeCell ref="B491:C491"/>
    <mergeCell ref="D491:F491"/>
    <mergeCell ref="B497:C497"/>
    <mergeCell ref="A496:D496"/>
    <mergeCell ref="A492:F492"/>
    <mergeCell ref="B493:C493"/>
    <mergeCell ref="B494:C494"/>
    <mergeCell ref="B495:C495"/>
    <mergeCell ref="B498:C498"/>
    <mergeCell ref="B499:C499"/>
    <mergeCell ref="A500:F500"/>
    <mergeCell ref="B501:C501"/>
    <mergeCell ref="D501:F501"/>
    <mergeCell ref="B507:C507"/>
    <mergeCell ref="A506:D506"/>
    <mergeCell ref="A502:F502"/>
    <mergeCell ref="B503:C503"/>
    <mergeCell ref="B504:C504"/>
    <mergeCell ref="B505:C505"/>
    <mergeCell ref="B508:C508"/>
    <mergeCell ref="B509:C509"/>
    <mergeCell ref="A510:F510"/>
    <mergeCell ref="B511:C511"/>
    <mergeCell ref="D511:F511"/>
    <mergeCell ref="B517:C517"/>
    <mergeCell ref="A516:D516"/>
    <mergeCell ref="A512:F512"/>
    <mergeCell ref="B513:C513"/>
    <mergeCell ref="B514:C514"/>
    <mergeCell ref="B515:C515"/>
    <mergeCell ref="B518:C518"/>
    <mergeCell ref="B519:C519"/>
    <mergeCell ref="A520:F520"/>
    <mergeCell ref="B521:C521"/>
    <mergeCell ref="D521:F521"/>
    <mergeCell ref="A527:F527"/>
    <mergeCell ref="A526:D526"/>
    <mergeCell ref="A522:F522"/>
    <mergeCell ref="B523:C523"/>
    <mergeCell ref="B524:C524"/>
    <mergeCell ref="B525:C525"/>
    <mergeCell ref="B528:C528"/>
    <mergeCell ref="B529:C529"/>
    <mergeCell ref="B530:C530"/>
    <mergeCell ref="B531:C531"/>
    <mergeCell ref="A532:F532"/>
    <mergeCell ref="B533:C533"/>
    <mergeCell ref="D533:F533"/>
    <mergeCell ref="A534:F534"/>
    <mergeCell ref="B535:C535"/>
    <mergeCell ref="B536:C536"/>
    <mergeCell ref="B537:C537"/>
    <mergeCell ref="A936:D936"/>
    <mergeCell ref="A584:F584"/>
    <mergeCell ref="A646:F646"/>
    <mergeCell ref="B539:C539"/>
    <mergeCell ref="A540:F540"/>
    <mergeCell ref="A538:D538"/>
    <mergeCell ref="B541:C541"/>
    <mergeCell ref="D541:F541"/>
    <mergeCell ref="A542:F542"/>
    <mergeCell ref="B543:C543"/>
    <mergeCell ref="B546:C546"/>
    <mergeCell ref="A547:F547"/>
    <mergeCell ref="B545:C545"/>
    <mergeCell ref="B549:C549"/>
    <mergeCell ref="B550:C550"/>
    <mergeCell ref="B551:C551"/>
    <mergeCell ref="A552:F552"/>
    <mergeCell ref="A691:D691"/>
    <mergeCell ref="A544:D544"/>
    <mergeCell ref="B548:C548"/>
    <mergeCell ref="B556:C556"/>
    <mergeCell ref="B557:C557"/>
    <mergeCell ref="B559:C559"/>
    <mergeCell ref="B553:C553"/>
    <mergeCell ref="B560:C560"/>
    <mergeCell ref="A558:D558"/>
    <mergeCell ref="D553:F553"/>
    <mergeCell ref="A554:F554"/>
    <mergeCell ref="B555:C555"/>
    <mergeCell ref="B561:C561"/>
    <mergeCell ref="A562:F562"/>
    <mergeCell ref="B563:C563"/>
    <mergeCell ref="D563:F563"/>
    <mergeCell ref="A564:F564"/>
    <mergeCell ref="B565:C565"/>
    <mergeCell ref="B566:C566"/>
    <mergeCell ref="B567:C567"/>
    <mergeCell ref="B569:C569"/>
    <mergeCell ref="A568:D568"/>
    <mergeCell ref="B570:C570"/>
    <mergeCell ref="B571:C571"/>
    <mergeCell ref="A572:F572"/>
    <mergeCell ref="B573:C573"/>
    <mergeCell ref="D573:F573"/>
    <mergeCell ref="B579:C579"/>
    <mergeCell ref="D579:F579"/>
    <mergeCell ref="A578:D578"/>
    <mergeCell ref="A574:F574"/>
    <mergeCell ref="B575:C575"/>
    <mergeCell ref="B576:C576"/>
    <mergeCell ref="B577:C577"/>
    <mergeCell ref="B580:C580"/>
    <mergeCell ref="D580:F580"/>
    <mergeCell ref="A585:F585"/>
    <mergeCell ref="A586:F586"/>
    <mergeCell ref="A581:F583"/>
    <mergeCell ref="A587:F591"/>
    <mergeCell ref="E592:F592"/>
    <mergeCell ref="E593:F593"/>
    <mergeCell ref="E594:F594"/>
    <mergeCell ref="E595:F595"/>
    <mergeCell ref="E596:F596"/>
    <mergeCell ref="E597:F597"/>
    <mergeCell ref="E598:F598"/>
    <mergeCell ref="E599:F599"/>
    <mergeCell ref="E600:F600"/>
    <mergeCell ref="E601:F601"/>
    <mergeCell ref="E602:F602"/>
    <mergeCell ref="E603:F603"/>
    <mergeCell ref="E604:F604"/>
    <mergeCell ref="E605:F605"/>
    <mergeCell ref="E606:F606"/>
    <mergeCell ref="E607:F607"/>
    <mergeCell ref="E608:F608"/>
    <mergeCell ref="E609:F609"/>
    <mergeCell ref="E610:F610"/>
    <mergeCell ref="E611:F611"/>
    <mergeCell ref="E612:F612"/>
    <mergeCell ref="E613:F613"/>
    <mergeCell ref="E614:F614"/>
    <mergeCell ref="E615:F615"/>
    <mergeCell ref="E616:F616"/>
    <mergeCell ref="E617:F617"/>
    <mergeCell ref="E618:F618"/>
    <mergeCell ref="E619:F619"/>
    <mergeCell ref="E620:F620"/>
    <mergeCell ref="E621:F621"/>
    <mergeCell ref="E622:F622"/>
    <mergeCell ref="E623:F623"/>
    <mergeCell ref="E624:F624"/>
    <mergeCell ref="E625:F625"/>
    <mergeCell ref="E626:F626"/>
    <mergeCell ref="E627:F627"/>
    <mergeCell ref="E628:F628"/>
    <mergeCell ref="E629:F629"/>
    <mergeCell ref="E630:F630"/>
    <mergeCell ref="A634:F634"/>
    <mergeCell ref="A635:F645"/>
    <mergeCell ref="A647:F647"/>
    <mergeCell ref="A648:F648"/>
    <mergeCell ref="B650:C650"/>
    <mergeCell ref="B651:C651"/>
    <mergeCell ref="B652:C652"/>
    <mergeCell ref="A653:F653"/>
    <mergeCell ref="B654:F654"/>
    <mergeCell ref="A655:F655"/>
    <mergeCell ref="B656:C656"/>
    <mergeCell ref="B657:C657"/>
    <mergeCell ref="B658:C658"/>
    <mergeCell ref="A659:D659"/>
    <mergeCell ref="B660:C660"/>
    <mergeCell ref="B661:C661"/>
    <mergeCell ref="B662:C662"/>
    <mergeCell ref="A663:F663"/>
    <mergeCell ref="B668:C668"/>
    <mergeCell ref="A669:D669"/>
    <mergeCell ref="B670:C670"/>
    <mergeCell ref="B664:F664"/>
    <mergeCell ref="A665:F665"/>
    <mergeCell ref="B666:C666"/>
    <mergeCell ref="B667:C667"/>
    <mergeCell ref="B671:C671"/>
    <mergeCell ref="B672:C672"/>
    <mergeCell ref="A673:F673"/>
    <mergeCell ref="B674:F674"/>
    <mergeCell ref="B679:C679"/>
    <mergeCell ref="A677:D677"/>
    <mergeCell ref="A680:F680"/>
    <mergeCell ref="A675:F675"/>
    <mergeCell ref="B676:C676"/>
    <mergeCell ref="B678:C678"/>
    <mergeCell ref="B681:C681"/>
    <mergeCell ref="B682:C682"/>
    <mergeCell ref="B683:C683"/>
    <mergeCell ref="B684:C684"/>
    <mergeCell ref="A685:F685"/>
    <mergeCell ref="B686:F686"/>
    <mergeCell ref="A687:F687"/>
    <mergeCell ref="B688:C688"/>
    <mergeCell ref="B689:C689"/>
    <mergeCell ref="B690:C690"/>
    <mergeCell ref="B692:C692"/>
    <mergeCell ref="A701:D701"/>
    <mergeCell ref="B693:C693"/>
    <mergeCell ref="B694:C694"/>
    <mergeCell ref="A695:F695"/>
    <mergeCell ref="B696:F696"/>
    <mergeCell ref="A697:F697"/>
    <mergeCell ref="B698:C698"/>
    <mergeCell ref="A709:D709"/>
    <mergeCell ref="B712:C712"/>
    <mergeCell ref="A713:F713"/>
    <mergeCell ref="A714:F714"/>
    <mergeCell ref="B710:C710"/>
    <mergeCell ref="B711:C711"/>
    <mergeCell ref="B715:C715"/>
    <mergeCell ref="B716:C716"/>
    <mergeCell ref="B717:C717"/>
    <mergeCell ref="B718:C718"/>
    <mergeCell ref="A719:F719"/>
    <mergeCell ref="B724:C724"/>
    <mergeCell ref="B726:C726"/>
    <mergeCell ref="B727:C727"/>
    <mergeCell ref="B720:F720"/>
    <mergeCell ref="A721:F721"/>
    <mergeCell ref="B722:C722"/>
    <mergeCell ref="B723:C723"/>
    <mergeCell ref="A725:D725"/>
    <mergeCell ref="B732:C732"/>
    <mergeCell ref="B734:C734"/>
    <mergeCell ref="B728:C728"/>
    <mergeCell ref="A729:F729"/>
    <mergeCell ref="B730:F730"/>
    <mergeCell ref="A731:F731"/>
    <mergeCell ref="A733:D733"/>
    <mergeCell ref="B751:C751"/>
    <mergeCell ref="A306:D306"/>
    <mergeCell ref="A316:D316"/>
    <mergeCell ref="A326:D326"/>
    <mergeCell ref="A336:D336"/>
    <mergeCell ref="A346:D346"/>
    <mergeCell ref="B649:C649"/>
    <mergeCell ref="B747:C747"/>
    <mergeCell ref="A748:F748"/>
    <mergeCell ref="B749:F749"/>
    <mergeCell ref="A756:F756"/>
    <mergeCell ref="B757:C757"/>
    <mergeCell ref="B758:C758"/>
    <mergeCell ref="A753:F755"/>
    <mergeCell ref="B759:C759"/>
    <mergeCell ref="B760:C760"/>
    <mergeCell ref="A761:F761"/>
    <mergeCell ref="B762:F762"/>
    <mergeCell ref="B768:C768"/>
    <mergeCell ref="B769:C769"/>
    <mergeCell ref="B770:C770"/>
    <mergeCell ref="A763:F763"/>
    <mergeCell ref="B764:C764"/>
    <mergeCell ref="B765:C765"/>
    <mergeCell ref="B766:C766"/>
    <mergeCell ref="A767:D767"/>
    <mergeCell ref="B776:C776"/>
    <mergeCell ref="B779:C779"/>
    <mergeCell ref="B777:C777"/>
    <mergeCell ref="A771:F771"/>
    <mergeCell ref="B772:F772"/>
    <mergeCell ref="A773:F773"/>
    <mergeCell ref="B774:C774"/>
    <mergeCell ref="A775:D775"/>
    <mergeCell ref="B780:C780"/>
    <mergeCell ref="B781:C781"/>
    <mergeCell ref="A782:F782"/>
    <mergeCell ref="B783:F783"/>
    <mergeCell ref="B789:C789"/>
    <mergeCell ref="B790:C790"/>
    <mergeCell ref="B791:C791"/>
    <mergeCell ref="A784:F784"/>
    <mergeCell ref="B785:C785"/>
    <mergeCell ref="B786:C786"/>
    <mergeCell ref="B787:C787"/>
    <mergeCell ref="A788:D788"/>
    <mergeCell ref="A792:F792"/>
    <mergeCell ref="B793:F793"/>
    <mergeCell ref="A794:F794"/>
    <mergeCell ref="B795:C795"/>
    <mergeCell ref="B807:C807"/>
    <mergeCell ref="B808:C808"/>
    <mergeCell ref="B801:F801"/>
    <mergeCell ref="A796:D796"/>
    <mergeCell ref="A806:D806"/>
    <mergeCell ref="B797:C797"/>
    <mergeCell ref="B809:C809"/>
    <mergeCell ref="A802:F802"/>
    <mergeCell ref="B803:C803"/>
    <mergeCell ref="B804:C804"/>
    <mergeCell ref="B805:C805"/>
    <mergeCell ref="A815:F815"/>
    <mergeCell ref="A814:D814"/>
    <mergeCell ref="B816:C816"/>
    <mergeCell ref="B817:C817"/>
    <mergeCell ref="A810:F810"/>
    <mergeCell ref="B811:F811"/>
    <mergeCell ref="A812:F812"/>
    <mergeCell ref="B813:C813"/>
    <mergeCell ref="A822:F822"/>
    <mergeCell ref="B823:C823"/>
    <mergeCell ref="B825:C825"/>
    <mergeCell ref="B818:C818"/>
    <mergeCell ref="B819:C819"/>
    <mergeCell ref="A820:F820"/>
    <mergeCell ref="B821:F821"/>
    <mergeCell ref="A824:D824"/>
    <mergeCell ref="A826:F826"/>
    <mergeCell ref="B827:C827"/>
    <mergeCell ref="B828:C828"/>
    <mergeCell ref="B829:C829"/>
    <mergeCell ref="A830:F830"/>
    <mergeCell ref="B831:F831"/>
    <mergeCell ref="A832:F832"/>
    <mergeCell ref="B833:C833"/>
    <mergeCell ref="A836:F836"/>
    <mergeCell ref="B837:C837"/>
    <mergeCell ref="B838:C838"/>
    <mergeCell ref="A834:D834"/>
    <mergeCell ref="B835:C835"/>
    <mergeCell ref="B839:C839"/>
    <mergeCell ref="B840:C840"/>
    <mergeCell ref="A841:F841"/>
    <mergeCell ref="B842:F842"/>
    <mergeCell ref="A843:F843"/>
    <mergeCell ref="B844:C844"/>
    <mergeCell ref="B845:C845"/>
    <mergeCell ref="B846:C846"/>
    <mergeCell ref="A847:D847"/>
    <mergeCell ref="A855:D855"/>
    <mergeCell ref="A858:F858"/>
    <mergeCell ref="B859:C859"/>
    <mergeCell ref="B854:C854"/>
    <mergeCell ref="A856:F856"/>
    <mergeCell ref="A851:F851"/>
    <mergeCell ref="B852:F852"/>
    <mergeCell ref="B860:C860"/>
    <mergeCell ref="B861:C861"/>
    <mergeCell ref="B866:C866"/>
    <mergeCell ref="B867:C867"/>
    <mergeCell ref="B868:C868"/>
    <mergeCell ref="B862:C862"/>
    <mergeCell ref="A863:F863"/>
    <mergeCell ref="B864:F864"/>
    <mergeCell ref="A865:F865"/>
    <mergeCell ref="A874:F874"/>
    <mergeCell ref="B875:C875"/>
    <mergeCell ref="B877:C877"/>
    <mergeCell ref="B870:C870"/>
    <mergeCell ref="B871:C871"/>
    <mergeCell ref="B872:C872"/>
    <mergeCell ref="B873:F873"/>
    <mergeCell ref="B878:C878"/>
    <mergeCell ref="B879:C879"/>
    <mergeCell ref="A880:F880"/>
    <mergeCell ref="B881:F881"/>
    <mergeCell ref="B887:C887"/>
    <mergeCell ref="A886:D886"/>
    <mergeCell ref="B888:C888"/>
    <mergeCell ref="A882:F882"/>
    <mergeCell ref="B883:C883"/>
    <mergeCell ref="B884:C884"/>
    <mergeCell ref="B885:C885"/>
    <mergeCell ref="B889:C889"/>
    <mergeCell ref="A890:F890"/>
    <mergeCell ref="B891:F891"/>
    <mergeCell ref="A892:F892"/>
    <mergeCell ref="B904:C904"/>
    <mergeCell ref="B905:C905"/>
    <mergeCell ref="B893:C893"/>
    <mergeCell ref="A895:F895"/>
    <mergeCell ref="B896:C896"/>
    <mergeCell ref="A894:D894"/>
    <mergeCell ref="B901:F901"/>
    <mergeCell ref="B911:F911"/>
    <mergeCell ref="A912:F912"/>
    <mergeCell ref="B913:C913"/>
    <mergeCell ref="B907:C907"/>
    <mergeCell ref="B908:C908"/>
    <mergeCell ref="B909:C909"/>
    <mergeCell ref="A910:F910"/>
    <mergeCell ref="B915:C915"/>
    <mergeCell ref="A916:F916"/>
    <mergeCell ref="A917:F917"/>
    <mergeCell ref="B918:C918"/>
    <mergeCell ref="B919:C919"/>
    <mergeCell ref="B920:C920"/>
    <mergeCell ref="B921:C921"/>
    <mergeCell ref="A922:F922"/>
    <mergeCell ref="B927:C927"/>
    <mergeCell ref="B929:C929"/>
    <mergeCell ref="B930:C930"/>
    <mergeCell ref="B923:F923"/>
    <mergeCell ref="A924:F924"/>
    <mergeCell ref="B925:C925"/>
    <mergeCell ref="B926:C926"/>
    <mergeCell ref="B935:C935"/>
    <mergeCell ref="B937:C937"/>
    <mergeCell ref="A938:F938"/>
    <mergeCell ref="B931:C931"/>
    <mergeCell ref="A932:F932"/>
    <mergeCell ref="B933:F933"/>
    <mergeCell ref="A934:F934"/>
    <mergeCell ref="A939:F939"/>
    <mergeCell ref="A940:F940"/>
    <mergeCell ref="B941:C941"/>
    <mergeCell ref="B942:C942"/>
    <mergeCell ref="B943:C943"/>
    <mergeCell ref="B944:C944"/>
    <mergeCell ref="B945:C945"/>
    <mergeCell ref="B946:C946"/>
    <mergeCell ref="B947:C947"/>
    <mergeCell ref="B948:C948"/>
    <mergeCell ref="B949:C949"/>
    <mergeCell ref="A950:F950"/>
    <mergeCell ref="B955:C955"/>
    <mergeCell ref="A956:D956"/>
    <mergeCell ref="B951:F951"/>
    <mergeCell ref="A952:F952"/>
    <mergeCell ref="B953:C953"/>
    <mergeCell ref="B954:C954"/>
    <mergeCell ref="A957:F957"/>
    <mergeCell ref="B960:C960"/>
    <mergeCell ref="B958:C958"/>
    <mergeCell ref="A959:F959"/>
    <mergeCell ref="B961:C961"/>
    <mergeCell ref="B962:C962"/>
    <mergeCell ref="B963:C963"/>
    <mergeCell ref="B964:C964"/>
    <mergeCell ref="B965:C965"/>
    <mergeCell ref="B966:C966"/>
    <mergeCell ref="B967:C967"/>
    <mergeCell ref="B968:C968"/>
    <mergeCell ref="A969:F969"/>
    <mergeCell ref="B970:F970"/>
    <mergeCell ref="A971:F971"/>
    <mergeCell ref="B972:C972"/>
    <mergeCell ref="B976:C976"/>
    <mergeCell ref="B977:C977"/>
    <mergeCell ref="B978:C978"/>
    <mergeCell ref="B973:C973"/>
    <mergeCell ref="B974:C974"/>
    <mergeCell ref="A975:D975"/>
    <mergeCell ref="B979:C979"/>
    <mergeCell ref="B980:C980"/>
    <mergeCell ref="B981:C981"/>
    <mergeCell ref="B982:C982"/>
    <mergeCell ref="B983:C983"/>
    <mergeCell ref="B984:C984"/>
    <mergeCell ref="B985:F985"/>
    <mergeCell ref="A986:F986"/>
    <mergeCell ref="B991:C991"/>
    <mergeCell ref="B992:C992"/>
    <mergeCell ref="B987:C987"/>
    <mergeCell ref="B988:C988"/>
    <mergeCell ref="B989:C989"/>
    <mergeCell ref="A990:D990"/>
    <mergeCell ref="B993:C993"/>
    <mergeCell ref="B994:C994"/>
    <mergeCell ref="B995:C995"/>
    <mergeCell ref="B996:C996"/>
    <mergeCell ref="B997:C997"/>
    <mergeCell ref="B998:C998"/>
    <mergeCell ref="B999:C999"/>
    <mergeCell ref="A1000:F1000"/>
    <mergeCell ref="B1005:C1005"/>
    <mergeCell ref="B1001:F1001"/>
    <mergeCell ref="A1002:F1002"/>
    <mergeCell ref="B1003:C1003"/>
    <mergeCell ref="B1004:C1004"/>
    <mergeCell ref="B1007:C1007"/>
    <mergeCell ref="B1008:C1008"/>
    <mergeCell ref="B1009:C1009"/>
    <mergeCell ref="B1010:C1010"/>
    <mergeCell ref="B1023:C1023"/>
    <mergeCell ref="B1024:C1024"/>
    <mergeCell ref="B1019:C1019"/>
    <mergeCell ref="B1020:C1020"/>
    <mergeCell ref="B1021:C1021"/>
    <mergeCell ref="B1015:C1015"/>
    <mergeCell ref="B1025:C1025"/>
    <mergeCell ref="B1026:C1026"/>
    <mergeCell ref="B1027:C1027"/>
    <mergeCell ref="B1028:C1028"/>
    <mergeCell ref="B1029:C1029"/>
    <mergeCell ref="B1030:C1030"/>
    <mergeCell ref="B1031:C1031"/>
    <mergeCell ref="A1032:F1032"/>
    <mergeCell ref="B1037:C1037"/>
    <mergeCell ref="A1038:D1038"/>
    <mergeCell ref="B1033:F1033"/>
    <mergeCell ref="A1034:F1034"/>
    <mergeCell ref="B1035:C1035"/>
    <mergeCell ref="B1036:C1036"/>
    <mergeCell ref="B1039:C1039"/>
    <mergeCell ref="B1040:C1040"/>
    <mergeCell ref="B1041:C1041"/>
    <mergeCell ref="B1042:C1042"/>
    <mergeCell ref="B1043:C1043"/>
    <mergeCell ref="B1044:C1044"/>
    <mergeCell ref="B1045:C1045"/>
    <mergeCell ref="B1046:C1046"/>
    <mergeCell ref="B1047:C1047"/>
    <mergeCell ref="A1048:F1048"/>
    <mergeCell ref="B1049:F1049"/>
    <mergeCell ref="A1050:F1050"/>
    <mergeCell ref="B1055:C1055"/>
    <mergeCell ref="B1056:C1056"/>
    <mergeCell ref="A1054:D1054"/>
    <mergeCell ref="B1051:C1051"/>
    <mergeCell ref="B1052:C1052"/>
    <mergeCell ref="B1053:C1053"/>
    <mergeCell ref="B1057:C1057"/>
    <mergeCell ref="B1058:C1058"/>
    <mergeCell ref="B1059:C1059"/>
    <mergeCell ref="B1060:C1060"/>
    <mergeCell ref="B1061:C1061"/>
    <mergeCell ref="B1062:C1062"/>
    <mergeCell ref="B1063:C1063"/>
    <mergeCell ref="A1064:F1064"/>
    <mergeCell ref="B1069:C1069"/>
    <mergeCell ref="A1070:D1070"/>
    <mergeCell ref="B1065:F1065"/>
    <mergeCell ref="A1066:F1066"/>
    <mergeCell ref="B1067:C1067"/>
    <mergeCell ref="B1068:C1068"/>
    <mergeCell ref="B1077:C1077"/>
    <mergeCell ref="B1078:C1078"/>
    <mergeCell ref="B1071:C1071"/>
    <mergeCell ref="B1072:C1072"/>
    <mergeCell ref="B1073:C1073"/>
    <mergeCell ref="B1074:C1074"/>
    <mergeCell ref="B1075:C1075"/>
    <mergeCell ref="B1076:C1076"/>
    <mergeCell ref="B1087:C1087"/>
    <mergeCell ref="A161:F161"/>
    <mergeCell ref="A752:D752"/>
    <mergeCell ref="B1083:C1083"/>
    <mergeCell ref="B1084:C1084"/>
    <mergeCell ref="B1085:C1085"/>
    <mergeCell ref="B1079:C1079"/>
    <mergeCell ref="A1080:F1080"/>
    <mergeCell ref="B1081:F1081"/>
    <mergeCell ref="A1082:F1082"/>
    <mergeCell ref="B1088:C1088"/>
    <mergeCell ref="B1089:C1089"/>
    <mergeCell ref="B1090:C1090"/>
    <mergeCell ref="B1091:C1091"/>
    <mergeCell ref="B1092:C1092"/>
    <mergeCell ref="B1093:C1093"/>
    <mergeCell ref="B1094:C1094"/>
    <mergeCell ref="B1095:C1095"/>
    <mergeCell ref="A1096:F1096"/>
    <mergeCell ref="B1097:F1097"/>
    <mergeCell ref="A1098:F1098"/>
    <mergeCell ref="B1099:C1099"/>
    <mergeCell ref="B1103:C1103"/>
    <mergeCell ref="B1104:C1104"/>
    <mergeCell ref="B1105:C1105"/>
    <mergeCell ref="B1100:C1100"/>
    <mergeCell ref="B1101:C1101"/>
    <mergeCell ref="A1102:D1102"/>
    <mergeCell ref="B1106:C1106"/>
    <mergeCell ref="B1107:C1107"/>
    <mergeCell ref="B1108:C1108"/>
    <mergeCell ref="B1109:C1109"/>
    <mergeCell ref="B1110:C1110"/>
    <mergeCell ref="B1111:C1111"/>
    <mergeCell ref="A1112:F1112"/>
    <mergeCell ref="B1113:F1113"/>
    <mergeCell ref="B1119:C1119"/>
    <mergeCell ref="A1114:F1114"/>
    <mergeCell ref="B1115:C1115"/>
    <mergeCell ref="B1116:C1116"/>
    <mergeCell ref="B1117:C1117"/>
    <mergeCell ref="A1118:D1118"/>
    <mergeCell ref="B1120:C1120"/>
    <mergeCell ref="B1121:C1121"/>
    <mergeCell ref="B1122:C1122"/>
    <mergeCell ref="B1123:C1123"/>
    <mergeCell ref="B1124:C1124"/>
    <mergeCell ref="B1125:C1125"/>
    <mergeCell ref="B1126:C1126"/>
    <mergeCell ref="B1127:C1127"/>
    <mergeCell ref="A1128:F1128"/>
    <mergeCell ref="B1129:F1129"/>
    <mergeCell ref="A1130:F1130"/>
    <mergeCell ref="B1131:C1131"/>
    <mergeCell ref="B1135:C1135"/>
    <mergeCell ref="B1136:C1136"/>
    <mergeCell ref="B1137:C1137"/>
    <mergeCell ref="B1132:C1132"/>
    <mergeCell ref="B1133:C1133"/>
    <mergeCell ref="A1134:D1134"/>
    <mergeCell ref="B1151:C1151"/>
    <mergeCell ref="A1146:F1146"/>
    <mergeCell ref="B1147:C1147"/>
    <mergeCell ref="B1148:C1148"/>
    <mergeCell ref="B1149:C1149"/>
    <mergeCell ref="A1150:D1150"/>
    <mergeCell ref="B1152:C1152"/>
    <mergeCell ref="B1153:C1153"/>
    <mergeCell ref="B1154:C1154"/>
    <mergeCell ref="B1155:C1155"/>
    <mergeCell ref="B1156:C1156"/>
    <mergeCell ref="B1157:C1157"/>
    <mergeCell ref="B1158:C1158"/>
    <mergeCell ref="B1159:C1159"/>
    <mergeCell ref="A1160:F1160"/>
    <mergeCell ref="B1161:F1161"/>
    <mergeCell ref="A1162:F1162"/>
    <mergeCell ref="B1163:C1163"/>
    <mergeCell ref="B1167:C1167"/>
    <mergeCell ref="B1168:C1168"/>
    <mergeCell ref="B1169:C1169"/>
    <mergeCell ref="B1164:C1164"/>
    <mergeCell ref="B1165:C1165"/>
    <mergeCell ref="A1166:D1166"/>
    <mergeCell ref="B1170:C1170"/>
    <mergeCell ref="B1171:C1171"/>
    <mergeCell ref="B1172:C1172"/>
    <mergeCell ref="B1173:C1173"/>
    <mergeCell ref="B1174:C1174"/>
    <mergeCell ref="B1175:C1175"/>
    <mergeCell ref="A1176:F1176"/>
    <mergeCell ref="B1177:F1177"/>
    <mergeCell ref="B1183:C1183"/>
    <mergeCell ref="A1178:F1178"/>
    <mergeCell ref="B1179:C1179"/>
    <mergeCell ref="B1180:C1180"/>
    <mergeCell ref="B1181:C1181"/>
    <mergeCell ref="A1182:D1182"/>
    <mergeCell ref="B1184:C1184"/>
    <mergeCell ref="B1185:C1185"/>
    <mergeCell ref="B1186:C1186"/>
    <mergeCell ref="B1187:C1187"/>
    <mergeCell ref="B1188:C1188"/>
    <mergeCell ref="B1189:C1189"/>
    <mergeCell ref="B1190:C1190"/>
    <mergeCell ref="B1191:C1191"/>
    <mergeCell ref="A1192:F1192"/>
    <mergeCell ref="B1193:F1193"/>
    <mergeCell ref="A1194:F1194"/>
    <mergeCell ref="B1195:C1195"/>
    <mergeCell ref="B1199:C1199"/>
    <mergeCell ref="B1200:C1200"/>
    <mergeCell ref="B1201:C1201"/>
    <mergeCell ref="B1196:C1196"/>
    <mergeCell ref="B1197:C1197"/>
    <mergeCell ref="A1198:D1198"/>
    <mergeCell ref="B1215:C1215"/>
    <mergeCell ref="A1210:F1210"/>
    <mergeCell ref="B1211:C1211"/>
    <mergeCell ref="B1212:C1212"/>
    <mergeCell ref="B1213:C1213"/>
    <mergeCell ref="A1214:D1214"/>
    <mergeCell ref="B1216:C1216"/>
    <mergeCell ref="B1217:C1217"/>
    <mergeCell ref="B1218:C1218"/>
    <mergeCell ref="B1219:C1219"/>
    <mergeCell ref="B1220:C1220"/>
    <mergeCell ref="B1221:C1221"/>
    <mergeCell ref="B1222:C1222"/>
    <mergeCell ref="B1223:C1223"/>
    <mergeCell ref="A1224:F1224"/>
    <mergeCell ref="B1225:F1225"/>
    <mergeCell ref="A1226:F1226"/>
    <mergeCell ref="B1227:C1227"/>
    <mergeCell ref="B1231:C1231"/>
    <mergeCell ref="B1232:C1232"/>
    <mergeCell ref="B1233:C1233"/>
    <mergeCell ref="B1228:C1228"/>
    <mergeCell ref="B1229:C1229"/>
    <mergeCell ref="A1230:D1230"/>
    <mergeCell ref="B1234:C1234"/>
    <mergeCell ref="B1235:C1235"/>
    <mergeCell ref="B1236:C1236"/>
    <mergeCell ref="B1237:C1237"/>
    <mergeCell ref="B1238:C1238"/>
    <mergeCell ref="B1239:C1239"/>
    <mergeCell ref="A1240:F1240"/>
    <mergeCell ref="B1241:F1241"/>
    <mergeCell ref="B1247:C1247"/>
    <mergeCell ref="A1242:F1242"/>
    <mergeCell ref="B1243:C1243"/>
    <mergeCell ref="B1244:C1244"/>
    <mergeCell ref="B1245:C1245"/>
    <mergeCell ref="A1246:D1246"/>
    <mergeCell ref="B1248:C1248"/>
    <mergeCell ref="B1249:C1249"/>
    <mergeCell ref="B1250:C1250"/>
    <mergeCell ref="B1251:C1251"/>
    <mergeCell ref="B1252:C1252"/>
    <mergeCell ref="B1253:C1253"/>
    <mergeCell ref="B1254:C1254"/>
    <mergeCell ref="B1255:C1255"/>
    <mergeCell ref="A1256:F1256"/>
    <mergeCell ref="B1257:F1257"/>
    <mergeCell ref="A1258:F1258"/>
    <mergeCell ref="B1259:C1259"/>
    <mergeCell ref="B1263:C1263"/>
    <mergeCell ref="B1264:C1264"/>
    <mergeCell ref="B1265:C1265"/>
    <mergeCell ref="B1260:C1260"/>
    <mergeCell ref="B1261:C1261"/>
    <mergeCell ref="A1262:D1262"/>
    <mergeCell ref="B1266:C1266"/>
    <mergeCell ref="B1267:C1267"/>
    <mergeCell ref="B1268:C1268"/>
    <mergeCell ref="B1269:C1269"/>
    <mergeCell ref="B1270:C1270"/>
    <mergeCell ref="B1271:C1271"/>
    <mergeCell ref="A1272:F1272"/>
    <mergeCell ref="B1273:F1273"/>
    <mergeCell ref="B1279:C1279"/>
    <mergeCell ref="A1274:F1274"/>
    <mergeCell ref="B1275:C1275"/>
    <mergeCell ref="B1276:C1276"/>
    <mergeCell ref="B1277:C1277"/>
    <mergeCell ref="A1278:D1278"/>
    <mergeCell ref="B1280:C1280"/>
    <mergeCell ref="B1281:C1281"/>
    <mergeCell ref="B1282:C1282"/>
    <mergeCell ref="B1283:C1283"/>
    <mergeCell ref="B1284:C1284"/>
    <mergeCell ref="B1285:C1285"/>
    <mergeCell ref="B1286:C1286"/>
    <mergeCell ref="B1287:C1287"/>
    <mergeCell ref="A1288:F1288"/>
    <mergeCell ref="B1289:F1289"/>
    <mergeCell ref="A1290:F1290"/>
    <mergeCell ref="B1291:C1291"/>
    <mergeCell ref="A1295:F1295"/>
    <mergeCell ref="B1297:C1297"/>
    <mergeCell ref="B1298:C1298"/>
    <mergeCell ref="B1292:C1292"/>
    <mergeCell ref="B1293:C1293"/>
    <mergeCell ref="B1299:C1299"/>
    <mergeCell ref="A1294:D1294"/>
    <mergeCell ref="B1296:C1296"/>
    <mergeCell ref="B1300:C1300"/>
    <mergeCell ref="B1301:C1301"/>
    <mergeCell ref="B1302:C1302"/>
    <mergeCell ref="B1303:C1303"/>
    <mergeCell ref="B1304:C1304"/>
    <mergeCell ref="A1305:F1305"/>
    <mergeCell ref="B1306:F1306"/>
    <mergeCell ref="A1307:F1307"/>
    <mergeCell ref="B1308:C1308"/>
    <mergeCell ref="B1309:C1309"/>
    <mergeCell ref="B1310:C1310"/>
    <mergeCell ref="B1313:C1313"/>
    <mergeCell ref="B1315:C1315"/>
    <mergeCell ref="B1311:C1311"/>
    <mergeCell ref="A1312:F1312"/>
    <mergeCell ref="B1316:C1316"/>
    <mergeCell ref="B1317:C1317"/>
    <mergeCell ref="B1318:C1318"/>
    <mergeCell ref="A1314:F1314"/>
    <mergeCell ref="B1319:C1319"/>
    <mergeCell ref="B1320:C1320"/>
    <mergeCell ref="B1321:C1321"/>
    <mergeCell ref="B1322:C1322"/>
    <mergeCell ref="B1323:C1323"/>
    <mergeCell ref="B1328:C1328"/>
    <mergeCell ref="B1329:C1329"/>
    <mergeCell ref="A1324:F1324"/>
    <mergeCell ref="B1325:F1325"/>
    <mergeCell ref="A1326:F1326"/>
    <mergeCell ref="B1327:C1327"/>
    <mergeCell ref="A1334:F1334"/>
    <mergeCell ref="B1335:C1335"/>
    <mergeCell ref="B1336:C1336"/>
    <mergeCell ref="A1332:F1332"/>
    <mergeCell ref="B1333:C1333"/>
    <mergeCell ref="B1337:C1337"/>
    <mergeCell ref="B1338:C1338"/>
    <mergeCell ref="B1339:C1339"/>
    <mergeCell ref="B1340:C1340"/>
    <mergeCell ref="B1348:C1348"/>
    <mergeCell ref="B1341:C1341"/>
    <mergeCell ref="B1342:C1342"/>
    <mergeCell ref="B1343:C1343"/>
    <mergeCell ref="A1344:F1344"/>
    <mergeCell ref="B1347:C1347"/>
    <mergeCell ref="B1351:C1351"/>
    <mergeCell ref="B1352:C1352"/>
    <mergeCell ref="B1353:C1353"/>
    <mergeCell ref="B1354:C1354"/>
    <mergeCell ref="B1355:C1355"/>
    <mergeCell ref="B1356:C1356"/>
    <mergeCell ref="B1357:C1357"/>
    <mergeCell ref="B1358:C1358"/>
    <mergeCell ref="B1359:C1359"/>
    <mergeCell ref="A1360:F1360"/>
    <mergeCell ref="B1361:F1361"/>
    <mergeCell ref="A1362:F1362"/>
    <mergeCell ref="B1367:C1367"/>
    <mergeCell ref="B1368:C1368"/>
    <mergeCell ref="A1366:D1366"/>
    <mergeCell ref="B1363:C1363"/>
    <mergeCell ref="B1364:C1364"/>
    <mergeCell ref="B1365:C1365"/>
    <mergeCell ref="B1369:C1369"/>
    <mergeCell ref="B1370:C1370"/>
    <mergeCell ref="B1371:C1371"/>
    <mergeCell ref="B1372:C1372"/>
    <mergeCell ref="B1373:C1373"/>
    <mergeCell ref="B1374:C1374"/>
    <mergeCell ref="B1375:C1375"/>
    <mergeCell ref="A1376:F1376"/>
    <mergeCell ref="B1381:C1381"/>
    <mergeCell ref="A1382:D1382"/>
    <mergeCell ref="B1377:F1377"/>
    <mergeCell ref="A1378:F1378"/>
    <mergeCell ref="B1379:C1379"/>
    <mergeCell ref="B1380:C1380"/>
    <mergeCell ref="B1383:C1383"/>
    <mergeCell ref="B1384:C1384"/>
    <mergeCell ref="B1385:C1385"/>
    <mergeCell ref="B1386:C1386"/>
    <mergeCell ref="B1387:C1387"/>
    <mergeCell ref="B1388:C1388"/>
    <mergeCell ref="B1389:C1389"/>
    <mergeCell ref="B1390:C1390"/>
    <mergeCell ref="B1391:C1391"/>
    <mergeCell ref="A1392:F1392"/>
    <mergeCell ref="B1393:F1393"/>
    <mergeCell ref="A1394:F1394"/>
    <mergeCell ref="B1399:C1399"/>
    <mergeCell ref="B1400:C1400"/>
    <mergeCell ref="A1398:D1398"/>
    <mergeCell ref="B1395:C1395"/>
    <mergeCell ref="B1396:C1396"/>
    <mergeCell ref="B1397:C1397"/>
    <mergeCell ref="B1401:C1401"/>
    <mergeCell ref="B1402:C1402"/>
    <mergeCell ref="B1403:C1403"/>
    <mergeCell ref="B1404:C1404"/>
    <mergeCell ref="B1405:C1405"/>
    <mergeCell ref="B1406:C1406"/>
    <mergeCell ref="B1407:C1407"/>
    <mergeCell ref="A1408:F1408"/>
    <mergeCell ref="B1413:C1413"/>
    <mergeCell ref="A1414:D1414"/>
    <mergeCell ref="B1409:F1409"/>
    <mergeCell ref="A1410:F1410"/>
    <mergeCell ref="B1411:C1411"/>
    <mergeCell ref="B1412:C1412"/>
    <mergeCell ref="B1415:C1415"/>
    <mergeCell ref="B1416:C1416"/>
    <mergeCell ref="B1417:C1417"/>
    <mergeCell ref="B1418:C1418"/>
    <mergeCell ref="B1419:C1419"/>
    <mergeCell ref="B1420:C1420"/>
    <mergeCell ref="B1421:C1421"/>
    <mergeCell ref="B1422:C1422"/>
    <mergeCell ref="B1423:C1423"/>
    <mergeCell ref="A1424:F1424"/>
    <mergeCell ref="B1425:F1425"/>
    <mergeCell ref="A1426:F1426"/>
    <mergeCell ref="B1431:C1431"/>
    <mergeCell ref="B1432:C1432"/>
    <mergeCell ref="A1430:D1430"/>
    <mergeCell ref="B1427:C1427"/>
    <mergeCell ref="B1428:C1428"/>
    <mergeCell ref="B1429:C1429"/>
    <mergeCell ref="B1433:C1433"/>
    <mergeCell ref="B1434:C1434"/>
    <mergeCell ref="B1435:C1435"/>
    <mergeCell ref="B1436:C1436"/>
    <mergeCell ref="B1437:C1437"/>
    <mergeCell ref="B1438:C1438"/>
    <mergeCell ref="B1439:C1439"/>
    <mergeCell ref="A1440:F1440"/>
    <mergeCell ref="B1445:C1445"/>
    <mergeCell ref="A1446:D1446"/>
    <mergeCell ref="B1441:F1441"/>
    <mergeCell ref="A1442:F1442"/>
    <mergeCell ref="B1443:C1443"/>
    <mergeCell ref="B1444:C1444"/>
    <mergeCell ref="B1447:C1447"/>
    <mergeCell ref="B1448:C1448"/>
    <mergeCell ref="B1449:C1449"/>
    <mergeCell ref="B1450:C1450"/>
    <mergeCell ref="B1451:C1451"/>
    <mergeCell ref="B1452:C1452"/>
    <mergeCell ref="B1453:C1453"/>
    <mergeCell ref="B1454:C1454"/>
    <mergeCell ref="B1455:C1455"/>
    <mergeCell ref="A1456:F1456"/>
    <mergeCell ref="B1457:F1457"/>
    <mergeCell ref="A1458:F1458"/>
    <mergeCell ref="B1464:C1464"/>
    <mergeCell ref="B1465:C1465"/>
    <mergeCell ref="A1463:D1463"/>
    <mergeCell ref="B1459:C1459"/>
    <mergeCell ref="B1460:C1460"/>
    <mergeCell ref="B1461:C1461"/>
    <mergeCell ref="A1462:F1462"/>
    <mergeCell ref="B1466:C1466"/>
    <mergeCell ref="B1467:C1467"/>
    <mergeCell ref="B1468:C1468"/>
    <mergeCell ref="B1469:C1469"/>
    <mergeCell ref="B1470:C1470"/>
    <mergeCell ref="B1471:C1471"/>
    <mergeCell ref="B1472:C1472"/>
    <mergeCell ref="A1473:F1473"/>
    <mergeCell ref="B1478:C1478"/>
    <mergeCell ref="A1479:D1479"/>
    <mergeCell ref="B1474:F1474"/>
    <mergeCell ref="A1475:F1475"/>
    <mergeCell ref="B1476:C1476"/>
    <mergeCell ref="B1477:C1477"/>
    <mergeCell ref="B1480:C1480"/>
    <mergeCell ref="B1481:C1481"/>
    <mergeCell ref="B1482:C1482"/>
    <mergeCell ref="B1483:C1483"/>
    <mergeCell ref="B1484:C1484"/>
    <mergeCell ref="B1485:C1485"/>
    <mergeCell ref="B1486:C1486"/>
    <mergeCell ref="B1487:C1487"/>
    <mergeCell ref="B1488:C1488"/>
    <mergeCell ref="A1489:F1489"/>
    <mergeCell ref="B1490:F1490"/>
    <mergeCell ref="A1491:F1491"/>
    <mergeCell ref="B1496:C1496"/>
    <mergeCell ref="B1497:C1497"/>
    <mergeCell ref="A1495:D1495"/>
    <mergeCell ref="B1492:C1492"/>
    <mergeCell ref="B1493:C1493"/>
    <mergeCell ref="B1494:C1494"/>
    <mergeCell ref="B1498:C1498"/>
    <mergeCell ref="B1499:C1499"/>
    <mergeCell ref="B1500:C1500"/>
    <mergeCell ref="B1501:C1501"/>
    <mergeCell ref="B1502:C1502"/>
    <mergeCell ref="B1503:C1503"/>
    <mergeCell ref="B1504:C1504"/>
    <mergeCell ref="A1505:F1505"/>
    <mergeCell ref="B1510:C1510"/>
    <mergeCell ref="A1511:D1511"/>
    <mergeCell ref="B1506:F1506"/>
    <mergeCell ref="A1507:F1507"/>
    <mergeCell ref="B1508:C1508"/>
    <mergeCell ref="B1509:C1509"/>
    <mergeCell ref="B1512:C1512"/>
    <mergeCell ref="B1513:C1513"/>
    <mergeCell ref="B1514:C1514"/>
    <mergeCell ref="B1515:C1515"/>
    <mergeCell ref="B1516:C1516"/>
    <mergeCell ref="B1517:C1517"/>
    <mergeCell ref="B1518:C1518"/>
    <mergeCell ref="B1519:C1519"/>
    <mergeCell ref="B1520:C1520"/>
    <mergeCell ref="A1521:F1521"/>
    <mergeCell ref="B1522:F1522"/>
    <mergeCell ref="A1523:F1523"/>
    <mergeCell ref="B1528:C1528"/>
    <mergeCell ref="B1529:C1529"/>
    <mergeCell ref="A1527:D1527"/>
    <mergeCell ref="B1524:C1524"/>
    <mergeCell ref="B1525:C1525"/>
    <mergeCell ref="B1526:C1526"/>
    <mergeCell ref="B1530:C1530"/>
    <mergeCell ref="B1531:C1531"/>
    <mergeCell ref="B1532:C1532"/>
    <mergeCell ref="B1533:C1533"/>
    <mergeCell ref="B1534:C1534"/>
    <mergeCell ref="B1535:C1535"/>
    <mergeCell ref="B1536:C1536"/>
    <mergeCell ref="A1537:F1537"/>
    <mergeCell ref="B1542:C1542"/>
    <mergeCell ref="A1543:D1543"/>
    <mergeCell ref="B1538:F1538"/>
    <mergeCell ref="A1539:F1539"/>
    <mergeCell ref="B1540:C1540"/>
    <mergeCell ref="B1541:C1541"/>
    <mergeCell ref="B1544:C1544"/>
    <mergeCell ref="B1545:C1545"/>
    <mergeCell ref="B1546:C1546"/>
    <mergeCell ref="B1547:C1547"/>
    <mergeCell ref="B1548:C1548"/>
    <mergeCell ref="B1549:C1549"/>
    <mergeCell ref="B1550:C1550"/>
    <mergeCell ref="B1551:C1551"/>
    <mergeCell ref="B1552:C1552"/>
    <mergeCell ref="A1553:F1553"/>
    <mergeCell ref="B1554:F1554"/>
    <mergeCell ref="A1555:F1555"/>
    <mergeCell ref="B1560:C1560"/>
    <mergeCell ref="B1561:C1561"/>
    <mergeCell ref="A1559:D1559"/>
    <mergeCell ref="B1556:C1556"/>
    <mergeCell ref="B1557:C1557"/>
    <mergeCell ref="B1558:C1558"/>
    <mergeCell ref="B1562:C1562"/>
    <mergeCell ref="B1563:C1563"/>
    <mergeCell ref="B1564:C1564"/>
    <mergeCell ref="B1565:C1565"/>
    <mergeCell ref="B1566:C1566"/>
    <mergeCell ref="B1567:C1567"/>
    <mergeCell ref="B1568:C1568"/>
    <mergeCell ref="A1569:F1569"/>
    <mergeCell ref="B1574:C1574"/>
    <mergeCell ref="A1575:D1575"/>
    <mergeCell ref="B1570:F1570"/>
    <mergeCell ref="A1571:F1571"/>
    <mergeCell ref="B1572:C1572"/>
    <mergeCell ref="B1573:C1573"/>
    <mergeCell ref="B1576:C1576"/>
    <mergeCell ref="B1577:C1577"/>
    <mergeCell ref="B1578:C1578"/>
    <mergeCell ref="B1579:C1579"/>
    <mergeCell ref="B1580:C1580"/>
    <mergeCell ref="B1581:C1581"/>
    <mergeCell ref="B1582:C1582"/>
    <mergeCell ref="B1583:C1583"/>
    <mergeCell ref="B1584:C1584"/>
    <mergeCell ref="A1585:F1585"/>
    <mergeCell ref="B1586:F1586"/>
    <mergeCell ref="A1587:F1587"/>
    <mergeCell ref="B1592:C1592"/>
    <mergeCell ref="B1593:C1593"/>
    <mergeCell ref="A1591:D1591"/>
    <mergeCell ref="B1588:C1588"/>
    <mergeCell ref="B1589:C1589"/>
    <mergeCell ref="B1590:C1590"/>
    <mergeCell ref="B1594:C1594"/>
    <mergeCell ref="B1595:C1595"/>
    <mergeCell ref="B1596:C1596"/>
    <mergeCell ref="B1597:C1597"/>
    <mergeCell ref="B1598:C1598"/>
    <mergeCell ref="B1599:C1599"/>
    <mergeCell ref="B1600:C1600"/>
    <mergeCell ref="A1601:F1601"/>
    <mergeCell ref="B1606:C1606"/>
    <mergeCell ref="A1607:D1607"/>
    <mergeCell ref="B1602:F1602"/>
    <mergeCell ref="A1603:F1603"/>
    <mergeCell ref="B1604:C1604"/>
    <mergeCell ref="B1605:C1605"/>
    <mergeCell ref="B1608:C1608"/>
    <mergeCell ref="B1609:C1609"/>
    <mergeCell ref="B1610:C1610"/>
    <mergeCell ref="B1611:C1611"/>
    <mergeCell ref="B1612:C1612"/>
    <mergeCell ref="B1613:C1613"/>
    <mergeCell ref="B1614:C1614"/>
    <mergeCell ref="B1615:C1615"/>
    <mergeCell ref="B1616:C1616"/>
    <mergeCell ref="A1617:F1617"/>
    <mergeCell ref="B1618:F1618"/>
    <mergeCell ref="A1619:F1619"/>
    <mergeCell ref="B1624:C1624"/>
    <mergeCell ref="B1625:C1625"/>
    <mergeCell ref="A1623:D1623"/>
    <mergeCell ref="B1620:C1620"/>
    <mergeCell ref="B1621:C1621"/>
    <mergeCell ref="B1622:C1622"/>
    <mergeCell ref="B1626:C1626"/>
    <mergeCell ref="B1627:C1627"/>
    <mergeCell ref="B1628:C1628"/>
    <mergeCell ref="B1629:C1629"/>
    <mergeCell ref="B1630:C1630"/>
    <mergeCell ref="B1631:C1631"/>
    <mergeCell ref="B1632:C1632"/>
    <mergeCell ref="A1633:F1633"/>
    <mergeCell ref="B1638:C1638"/>
    <mergeCell ref="A1639:D1639"/>
    <mergeCell ref="B1634:F1634"/>
    <mergeCell ref="A1635:F1635"/>
    <mergeCell ref="B1636:C1636"/>
    <mergeCell ref="B1637:C1637"/>
    <mergeCell ref="B1640:C1640"/>
    <mergeCell ref="B1641:C1641"/>
    <mergeCell ref="B1642:C1642"/>
    <mergeCell ref="B1643:C1643"/>
    <mergeCell ref="B1644:C1644"/>
    <mergeCell ref="B1645:C1645"/>
    <mergeCell ref="B1646:C1646"/>
    <mergeCell ref="B1647:C1647"/>
    <mergeCell ref="B1648:C1648"/>
    <mergeCell ref="A1649:F1649"/>
    <mergeCell ref="B1650:F1650"/>
    <mergeCell ref="A1651:F1651"/>
    <mergeCell ref="B1656:C1656"/>
    <mergeCell ref="B1657:C1657"/>
    <mergeCell ref="A1655:D1655"/>
    <mergeCell ref="B1652:C1652"/>
    <mergeCell ref="B1653:C1653"/>
    <mergeCell ref="B1654:C1654"/>
    <mergeCell ref="B1658:C1658"/>
    <mergeCell ref="B1659:C1659"/>
    <mergeCell ref="B1660:C1660"/>
    <mergeCell ref="B1661:C1661"/>
    <mergeCell ref="B1662:C1662"/>
    <mergeCell ref="B1663:C1663"/>
    <mergeCell ref="B1664:C1664"/>
    <mergeCell ref="A1665:F1665"/>
    <mergeCell ref="B1670:C1670"/>
    <mergeCell ref="A1671:D1671"/>
    <mergeCell ref="B1666:F1666"/>
    <mergeCell ref="A1667:F1667"/>
    <mergeCell ref="B1668:C1668"/>
    <mergeCell ref="B1669:C1669"/>
    <mergeCell ref="A1682:D1682"/>
    <mergeCell ref="A1684:F1684"/>
    <mergeCell ref="A1683:F1683"/>
    <mergeCell ref="A1672:F1672"/>
    <mergeCell ref="B1673:C1673"/>
    <mergeCell ref="B1674:C1674"/>
    <mergeCell ref="B1675:C1675"/>
    <mergeCell ref="B1676:C1676"/>
    <mergeCell ref="B1677:C1677"/>
    <mergeCell ref="B1694:C1694"/>
    <mergeCell ref="B1698:C1698"/>
    <mergeCell ref="A1696:D1696"/>
    <mergeCell ref="A1697:F1697"/>
    <mergeCell ref="B1678:C1678"/>
    <mergeCell ref="B1679:F1679"/>
    <mergeCell ref="A1685:F1685"/>
    <mergeCell ref="B1686:C1686"/>
    <mergeCell ref="A1680:F1680"/>
    <mergeCell ref="B1681:C1681"/>
    <mergeCell ref="B1717:C1717"/>
    <mergeCell ref="B1718:C1718"/>
    <mergeCell ref="B1719:C1719"/>
    <mergeCell ref="B1711:C1711"/>
    <mergeCell ref="A1705:F1705"/>
    <mergeCell ref="B1706:C1706"/>
    <mergeCell ref="B1707:C1707"/>
    <mergeCell ref="B1708:C1708"/>
    <mergeCell ref="A1710:D1710"/>
    <mergeCell ref="A1709:F1709"/>
    <mergeCell ref="B1727:C1727"/>
    <mergeCell ref="B1728:C1728"/>
    <mergeCell ref="B1729:C1729"/>
    <mergeCell ref="B1712:C1712"/>
    <mergeCell ref="B1713:C1713"/>
    <mergeCell ref="A1714:F1714"/>
    <mergeCell ref="B1715:F1715"/>
    <mergeCell ref="B1721:C1721"/>
    <mergeCell ref="A1720:D1720"/>
    <mergeCell ref="A1716:F1716"/>
    <mergeCell ref="B1737:C1737"/>
    <mergeCell ref="B1738:C1738"/>
    <mergeCell ref="B1739:C1739"/>
    <mergeCell ref="B1723:C1723"/>
    <mergeCell ref="A1724:F1724"/>
    <mergeCell ref="B1725:F1725"/>
    <mergeCell ref="A1726:F1726"/>
    <mergeCell ref="B1731:C1731"/>
    <mergeCell ref="B1732:C1732"/>
    <mergeCell ref="A1730:D1730"/>
    <mergeCell ref="B1747:C1747"/>
    <mergeCell ref="B1748:C1748"/>
    <mergeCell ref="B1749:C1749"/>
    <mergeCell ref="B1733:C1733"/>
    <mergeCell ref="A1734:F1734"/>
    <mergeCell ref="B1735:F1735"/>
    <mergeCell ref="A1736:F1736"/>
    <mergeCell ref="B1741:C1741"/>
    <mergeCell ref="B1742:C1742"/>
    <mergeCell ref="A1740:D1740"/>
    <mergeCell ref="B1757:C1757"/>
    <mergeCell ref="B1758:C1758"/>
    <mergeCell ref="B1759:C1759"/>
    <mergeCell ref="B1743:C1743"/>
    <mergeCell ref="A1744:F1744"/>
    <mergeCell ref="B1745:F1745"/>
    <mergeCell ref="A1746:F1746"/>
    <mergeCell ref="B1751:C1751"/>
    <mergeCell ref="B1752:C1752"/>
    <mergeCell ref="A1750:D1750"/>
    <mergeCell ref="B1767:C1767"/>
    <mergeCell ref="B1768:C1768"/>
    <mergeCell ref="B1769:C1769"/>
    <mergeCell ref="B1753:C1753"/>
    <mergeCell ref="A1754:F1754"/>
    <mergeCell ref="B1755:F1755"/>
    <mergeCell ref="A1756:F1756"/>
    <mergeCell ref="B1761:C1761"/>
    <mergeCell ref="B1762:C1762"/>
    <mergeCell ref="A1760:D1760"/>
    <mergeCell ref="B1777:C1777"/>
    <mergeCell ref="B1778:C1778"/>
    <mergeCell ref="B1779:C1779"/>
    <mergeCell ref="B1763:C1763"/>
    <mergeCell ref="A1764:F1764"/>
    <mergeCell ref="B1765:F1765"/>
    <mergeCell ref="A1766:F1766"/>
    <mergeCell ref="B1771:C1771"/>
    <mergeCell ref="B1772:C1772"/>
    <mergeCell ref="A1770:D1770"/>
    <mergeCell ref="B1787:C1787"/>
    <mergeCell ref="B1788:C1788"/>
    <mergeCell ref="B1789:C1789"/>
    <mergeCell ref="B1773:C1773"/>
    <mergeCell ref="A1774:F1774"/>
    <mergeCell ref="B1775:F1775"/>
    <mergeCell ref="A1776:F1776"/>
    <mergeCell ref="B1781:C1781"/>
    <mergeCell ref="B1782:C1782"/>
    <mergeCell ref="A1780:D1780"/>
    <mergeCell ref="B1797:C1797"/>
    <mergeCell ref="B1798:C1798"/>
    <mergeCell ref="B1799:C1799"/>
    <mergeCell ref="B1783:C1783"/>
    <mergeCell ref="A1784:F1784"/>
    <mergeCell ref="B1785:F1785"/>
    <mergeCell ref="A1786:F1786"/>
    <mergeCell ref="B1791:C1791"/>
    <mergeCell ref="B1792:C1792"/>
    <mergeCell ref="A1790:D1790"/>
    <mergeCell ref="B1807:C1807"/>
    <mergeCell ref="B1808:C1808"/>
    <mergeCell ref="B1809:C1809"/>
    <mergeCell ref="B1793:C1793"/>
    <mergeCell ref="A1794:F1794"/>
    <mergeCell ref="B1795:F1795"/>
    <mergeCell ref="A1796:F1796"/>
    <mergeCell ref="B1801:C1801"/>
    <mergeCell ref="B1802:C1802"/>
    <mergeCell ref="A1800:D1800"/>
    <mergeCell ref="B1817:C1817"/>
    <mergeCell ref="B1818:C1818"/>
    <mergeCell ref="B1819:C1819"/>
    <mergeCell ref="B1803:C1803"/>
    <mergeCell ref="A1804:F1804"/>
    <mergeCell ref="B1805:F1805"/>
    <mergeCell ref="A1806:F1806"/>
    <mergeCell ref="B1811:C1811"/>
    <mergeCell ref="B1812:C1812"/>
    <mergeCell ref="A1810:D1810"/>
    <mergeCell ref="B1827:C1827"/>
    <mergeCell ref="B1828:C1828"/>
    <mergeCell ref="B1829:C1829"/>
    <mergeCell ref="B1813:C1813"/>
    <mergeCell ref="A1814:F1814"/>
    <mergeCell ref="B1815:F1815"/>
    <mergeCell ref="A1816:F1816"/>
    <mergeCell ref="B1821:C1821"/>
    <mergeCell ref="B1822:C1822"/>
    <mergeCell ref="A1820:D1820"/>
    <mergeCell ref="B1837:C1837"/>
    <mergeCell ref="B1838:C1838"/>
    <mergeCell ref="B1839:C1839"/>
    <mergeCell ref="B1823:C1823"/>
    <mergeCell ref="A1824:F1824"/>
    <mergeCell ref="B1825:F1825"/>
    <mergeCell ref="A1826:F1826"/>
    <mergeCell ref="B1831:C1831"/>
    <mergeCell ref="B1832:C1832"/>
    <mergeCell ref="A1830:D1830"/>
    <mergeCell ref="B1847:C1847"/>
    <mergeCell ref="B1848:C1848"/>
    <mergeCell ref="B1849:C1849"/>
    <mergeCell ref="B1833:C1833"/>
    <mergeCell ref="A1834:F1834"/>
    <mergeCell ref="B1835:F1835"/>
    <mergeCell ref="A1836:F1836"/>
    <mergeCell ref="B1841:C1841"/>
    <mergeCell ref="B1842:C1842"/>
    <mergeCell ref="A1840:D1840"/>
    <mergeCell ref="B1857:C1857"/>
    <mergeCell ref="B1858:C1858"/>
    <mergeCell ref="B1859:C1859"/>
    <mergeCell ref="B1843:C1843"/>
    <mergeCell ref="A1844:F1844"/>
    <mergeCell ref="B1845:F1845"/>
    <mergeCell ref="A1846:F1846"/>
    <mergeCell ref="B1851:C1851"/>
    <mergeCell ref="B1852:C1852"/>
    <mergeCell ref="A1850:D1850"/>
    <mergeCell ref="B1867:C1867"/>
    <mergeCell ref="B1868:C1868"/>
    <mergeCell ref="B1869:C1869"/>
    <mergeCell ref="B1853:C1853"/>
    <mergeCell ref="A1854:F1854"/>
    <mergeCell ref="B1855:F1855"/>
    <mergeCell ref="A1856:F1856"/>
    <mergeCell ref="B1861:C1861"/>
    <mergeCell ref="B1862:C1862"/>
    <mergeCell ref="A1860:D1860"/>
    <mergeCell ref="B1877:C1877"/>
    <mergeCell ref="B1878:C1878"/>
    <mergeCell ref="B1879:C1879"/>
    <mergeCell ref="B1863:C1863"/>
    <mergeCell ref="A1864:F1864"/>
    <mergeCell ref="B1865:F1865"/>
    <mergeCell ref="A1866:F1866"/>
    <mergeCell ref="B1871:C1871"/>
    <mergeCell ref="B1872:C1872"/>
    <mergeCell ref="A1870:D1870"/>
    <mergeCell ref="B1887:C1887"/>
    <mergeCell ref="B1888:C1888"/>
    <mergeCell ref="B1889:C1889"/>
    <mergeCell ref="B1873:C1873"/>
    <mergeCell ref="A1874:F1874"/>
    <mergeCell ref="B1875:F1875"/>
    <mergeCell ref="A1876:F1876"/>
    <mergeCell ref="B1881:C1881"/>
    <mergeCell ref="B1882:C1882"/>
    <mergeCell ref="A1880:D1880"/>
    <mergeCell ref="B1897:C1897"/>
    <mergeCell ref="B1898:C1898"/>
    <mergeCell ref="B1899:C1899"/>
    <mergeCell ref="B1883:C1883"/>
    <mergeCell ref="A1884:F1884"/>
    <mergeCell ref="B1885:F1885"/>
    <mergeCell ref="A1886:F1886"/>
    <mergeCell ref="B1891:C1891"/>
    <mergeCell ref="B1892:C1892"/>
    <mergeCell ref="A1890:D1890"/>
    <mergeCell ref="B1907:C1907"/>
    <mergeCell ref="B1908:C1908"/>
    <mergeCell ref="B1909:C1909"/>
    <mergeCell ref="B1893:C1893"/>
    <mergeCell ref="A1894:F1894"/>
    <mergeCell ref="B1895:F1895"/>
    <mergeCell ref="A1896:F1896"/>
    <mergeCell ref="B1901:C1901"/>
    <mergeCell ref="B1902:C1902"/>
    <mergeCell ref="A1900:D1900"/>
    <mergeCell ref="B1917:C1917"/>
    <mergeCell ref="B1918:C1918"/>
    <mergeCell ref="B1919:C1919"/>
    <mergeCell ref="B1903:C1903"/>
    <mergeCell ref="A1904:F1904"/>
    <mergeCell ref="B1905:F1905"/>
    <mergeCell ref="A1906:F1906"/>
    <mergeCell ref="B1911:C1911"/>
    <mergeCell ref="B1912:C1912"/>
    <mergeCell ref="A1910:D1910"/>
    <mergeCell ref="B1927:C1927"/>
    <mergeCell ref="B1928:C1928"/>
    <mergeCell ref="B1929:C1929"/>
    <mergeCell ref="B1913:C1913"/>
    <mergeCell ref="A1914:F1914"/>
    <mergeCell ref="B1915:F1915"/>
    <mergeCell ref="A1916:F1916"/>
    <mergeCell ref="B1921:C1921"/>
    <mergeCell ref="B1922:C1922"/>
    <mergeCell ref="A1920:D1920"/>
    <mergeCell ref="B1937:C1937"/>
    <mergeCell ref="B1938:C1938"/>
    <mergeCell ref="B1939:C1939"/>
    <mergeCell ref="B1923:C1923"/>
    <mergeCell ref="A1924:F1924"/>
    <mergeCell ref="B1925:F1925"/>
    <mergeCell ref="A1926:F1926"/>
    <mergeCell ref="B1931:C1931"/>
    <mergeCell ref="B1932:C1932"/>
    <mergeCell ref="A1930:D1930"/>
    <mergeCell ref="B1947:C1947"/>
    <mergeCell ref="B1948:C1948"/>
    <mergeCell ref="B1949:C1949"/>
    <mergeCell ref="B1933:C1933"/>
    <mergeCell ref="A1934:F1934"/>
    <mergeCell ref="B1935:F1935"/>
    <mergeCell ref="A1936:F1936"/>
    <mergeCell ref="B1941:C1941"/>
    <mergeCell ref="B1942:C1942"/>
    <mergeCell ref="A1940:D1940"/>
    <mergeCell ref="B1957:C1957"/>
    <mergeCell ref="B1958:C1958"/>
    <mergeCell ref="B1959:C1959"/>
    <mergeCell ref="B1943:C1943"/>
    <mergeCell ref="A1944:F1944"/>
    <mergeCell ref="B1945:F1945"/>
    <mergeCell ref="A1946:F1946"/>
    <mergeCell ref="B1951:C1951"/>
    <mergeCell ref="B1952:C1952"/>
    <mergeCell ref="A1950:D1950"/>
    <mergeCell ref="B1967:C1967"/>
    <mergeCell ref="B1968:C1968"/>
    <mergeCell ref="B1969:C1969"/>
    <mergeCell ref="B1953:C1953"/>
    <mergeCell ref="A1954:F1954"/>
    <mergeCell ref="B1955:F1955"/>
    <mergeCell ref="A1956:F1956"/>
    <mergeCell ref="B1961:C1961"/>
    <mergeCell ref="B1962:C1962"/>
    <mergeCell ref="A1960:D1960"/>
    <mergeCell ref="B1977:C1977"/>
    <mergeCell ref="B1978:C1978"/>
    <mergeCell ref="B1979:C1979"/>
    <mergeCell ref="B1963:C1963"/>
    <mergeCell ref="A1964:F1964"/>
    <mergeCell ref="B1965:F1965"/>
    <mergeCell ref="A1966:F1966"/>
    <mergeCell ref="B1971:C1971"/>
    <mergeCell ref="B1972:C1972"/>
    <mergeCell ref="A1970:D1970"/>
    <mergeCell ref="B1987:C1987"/>
    <mergeCell ref="B1988:C1988"/>
    <mergeCell ref="B1989:C1989"/>
    <mergeCell ref="B1973:C1973"/>
    <mergeCell ref="A1974:F1974"/>
    <mergeCell ref="B1975:F1975"/>
    <mergeCell ref="A1976:F1976"/>
    <mergeCell ref="B1981:C1981"/>
    <mergeCell ref="B1982:C1982"/>
    <mergeCell ref="A1980:D1980"/>
    <mergeCell ref="B1997:C1997"/>
    <mergeCell ref="B1998:C1998"/>
    <mergeCell ref="B1999:C1999"/>
    <mergeCell ref="B1983:C1983"/>
    <mergeCell ref="A1984:F1984"/>
    <mergeCell ref="B1985:F1985"/>
    <mergeCell ref="A1986:F1986"/>
    <mergeCell ref="B1991:C1991"/>
    <mergeCell ref="B1992:C1992"/>
    <mergeCell ref="A1990:D1990"/>
    <mergeCell ref="B2007:C2007"/>
    <mergeCell ref="B2008:C2008"/>
    <mergeCell ref="B2009:C2009"/>
    <mergeCell ref="B1993:C1993"/>
    <mergeCell ref="A1994:F1994"/>
    <mergeCell ref="B1995:F1995"/>
    <mergeCell ref="A1996:F1996"/>
    <mergeCell ref="B2001:C2001"/>
    <mergeCell ref="B2002:C2002"/>
    <mergeCell ref="A2000:D2000"/>
    <mergeCell ref="B2017:C2017"/>
    <mergeCell ref="B2018:C2018"/>
    <mergeCell ref="B2019:C2019"/>
    <mergeCell ref="B2003:C2003"/>
    <mergeCell ref="A2004:F2004"/>
    <mergeCell ref="B2005:F2005"/>
    <mergeCell ref="A2006:F2006"/>
    <mergeCell ref="B2011:C2011"/>
    <mergeCell ref="B2012:C2012"/>
    <mergeCell ref="A2010:D2010"/>
    <mergeCell ref="B2027:C2027"/>
    <mergeCell ref="B2028:C2028"/>
    <mergeCell ref="B2029:C2029"/>
    <mergeCell ref="B2013:C2013"/>
    <mergeCell ref="A2014:F2014"/>
    <mergeCell ref="B2015:F2015"/>
    <mergeCell ref="A2016:F2016"/>
    <mergeCell ref="B2021:C2021"/>
    <mergeCell ref="B2022:C2022"/>
    <mergeCell ref="A2020:D2020"/>
    <mergeCell ref="A2041:D2041"/>
    <mergeCell ref="B2031:C2031"/>
    <mergeCell ref="B2032:C2032"/>
    <mergeCell ref="B2033:C2033"/>
    <mergeCell ref="A2034:F2034"/>
    <mergeCell ref="B2023:C2023"/>
    <mergeCell ref="A2024:F2024"/>
    <mergeCell ref="B2025:F2025"/>
    <mergeCell ref="A2026:F2026"/>
    <mergeCell ref="A2030:D2030"/>
    <mergeCell ref="B2035:F2035"/>
    <mergeCell ref="A2036:F2036"/>
    <mergeCell ref="B2037:C2037"/>
    <mergeCell ref="B2038:C2038"/>
    <mergeCell ref="B2039:C2039"/>
    <mergeCell ref="A2040:F2040"/>
    <mergeCell ref="A2051:D2051"/>
    <mergeCell ref="B2048:C2048"/>
    <mergeCell ref="B2049:C2049"/>
    <mergeCell ref="B2050:C2050"/>
    <mergeCell ref="A2047:F2047"/>
    <mergeCell ref="B2042:C2042"/>
    <mergeCell ref="B2043:C2043"/>
    <mergeCell ref="B2044:C2044"/>
    <mergeCell ref="A2045:F2045"/>
    <mergeCell ref="B2046:F2046"/>
    <mergeCell ref="B2056:C2056"/>
    <mergeCell ref="A2057:F2057"/>
    <mergeCell ref="A2052:F2052"/>
    <mergeCell ref="B2053:C2053"/>
    <mergeCell ref="B2062:C2062"/>
    <mergeCell ref="A2063:D2063"/>
    <mergeCell ref="A84:F84"/>
    <mergeCell ref="A85:F85"/>
    <mergeCell ref="B2058:F2058"/>
    <mergeCell ref="A2059:F2059"/>
    <mergeCell ref="B2060:C2060"/>
    <mergeCell ref="B2061:C2061"/>
    <mergeCell ref="B2054:C2054"/>
    <mergeCell ref="B2055:C2055"/>
    <mergeCell ref="A151:F151"/>
    <mergeCell ref="A142:F142"/>
    <mergeCell ref="A2068:F2069"/>
    <mergeCell ref="B2070:C2070"/>
    <mergeCell ref="B2071:C2071"/>
    <mergeCell ref="B2064:C2064"/>
    <mergeCell ref="B2067:C2067"/>
    <mergeCell ref="A2065:F2066"/>
    <mergeCell ref="B2072:C2072"/>
    <mergeCell ref="A2073:F2073"/>
    <mergeCell ref="B2074:F2074"/>
    <mergeCell ref="A2075:F2075"/>
    <mergeCell ref="A2080:F2080"/>
    <mergeCell ref="B2081:C2081"/>
    <mergeCell ref="A2079:D2079"/>
    <mergeCell ref="B2076:C2076"/>
    <mergeCell ref="B2077:C2077"/>
    <mergeCell ref="B2078:C2078"/>
    <mergeCell ref="B2086:F2087"/>
    <mergeCell ref="A2086:A2087"/>
    <mergeCell ref="B2082:C2082"/>
    <mergeCell ref="B2083:C2083"/>
    <mergeCell ref="B2084:C2084"/>
    <mergeCell ref="B2085:C2085"/>
    <mergeCell ref="A2112:D2112"/>
    <mergeCell ref="B2089:C2089"/>
    <mergeCell ref="B2090:C2090"/>
    <mergeCell ref="A2091:D2091"/>
    <mergeCell ref="B2088:C2088"/>
    <mergeCell ref="B2093:F2094"/>
    <mergeCell ref="A2093:A2094"/>
    <mergeCell ref="B2092:C2092"/>
    <mergeCell ref="A2096:D2096"/>
    <mergeCell ref="B2097:C2097"/>
    <mergeCell ref="B2098:C2098"/>
    <mergeCell ref="B2099:C2099"/>
    <mergeCell ref="B2095:C2095"/>
    <mergeCell ref="A2100:F2100"/>
    <mergeCell ref="B2101:F2101"/>
    <mergeCell ref="A2102:F2102"/>
    <mergeCell ref="B2103:C2103"/>
    <mergeCell ref="B2106:C2106"/>
    <mergeCell ref="B2107:C2107"/>
    <mergeCell ref="B2105:C2105"/>
    <mergeCell ref="A2104:D2104"/>
    <mergeCell ref="A2108:F2108"/>
    <mergeCell ref="B2109:F2109"/>
    <mergeCell ref="A2110:F2110"/>
    <mergeCell ref="B2111:C2111"/>
    <mergeCell ref="A2137:D2137"/>
    <mergeCell ref="A2151:D2151"/>
    <mergeCell ref="A2118:F2118"/>
    <mergeCell ref="B2119:C2119"/>
    <mergeCell ref="B2113:C2113"/>
    <mergeCell ref="B2114:C2114"/>
    <mergeCell ref="B2115:C2115"/>
    <mergeCell ref="B2134:C2134"/>
    <mergeCell ref="A2131:F2131"/>
    <mergeCell ref="B2125:C2125"/>
    <mergeCell ref="A2126:F2126"/>
    <mergeCell ref="A2121:F2124"/>
    <mergeCell ref="A2127:F2127"/>
    <mergeCell ref="B2128:C2128"/>
    <mergeCell ref="B2129:C2129"/>
    <mergeCell ref="B2130:C2130"/>
    <mergeCell ref="B2132:F2132"/>
    <mergeCell ref="A2120:D2120"/>
    <mergeCell ref="A2116:F2116"/>
    <mergeCell ref="B2117:F2117"/>
    <mergeCell ref="A22:F25"/>
    <mergeCell ref="A27:F30"/>
    <mergeCell ref="A32:F35"/>
    <mergeCell ref="A39:F42"/>
    <mergeCell ref="A185:F185"/>
    <mergeCell ref="A123:F123"/>
    <mergeCell ref="A143:F143"/>
    <mergeCell ref="A2141:F2141"/>
    <mergeCell ref="B2142:F2142"/>
    <mergeCell ref="B2138:C2138"/>
    <mergeCell ref="B2139:C2139"/>
    <mergeCell ref="B2140:C2140"/>
    <mergeCell ref="B2135:C2135"/>
    <mergeCell ref="B2136:C2136"/>
    <mergeCell ref="A17:F20"/>
    <mergeCell ref="A2:F2"/>
    <mergeCell ref="A3:F3"/>
    <mergeCell ref="A5:F5"/>
    <mergeCell ref="A7:F9"/>
    <mergeCell ref="A631:F633"/>
    <mergeCell ref="B149:C149"/>
    <mergeCell ref="B147:C147"/>
    <mergeCell ref="B148:C148"/>
    <mergeCell ref="B150:C150"/>
    <mergeCell ref="A2133:F2133"/>
    <mergeCell ref="B2156:F2156"/>
    <mergeCell ref="A2152:F2152"/>
    <mergeCell ref="A2147:F2147"/>
    <mergeCell ref="B2148:F2148"/>
    <mergeCell ref="A2149:F2149"/>
    <mergeCell ref="B2150:C2150"/>
    <mergeCell ref="A2153:F2153"/>
    <mergeCell ref="B2154:C2154"/>
    <mergeCell ref="A2155:F2155"/>
    <mergeCell ref="B2146:C2146"/>
    <mergeCell ref="A2145:D2145"/>
    <mergeCell ref="A2143:F2143"/>
    <mergeCell ref="B2144:C2144"/>
    <mergeCell ref="A2166:F2166"/>
    <mergeCell ref="A2159:D2159"/>
    <mergeCell ref="A2167:F2181"/>
    <mergeCell ref="A2164:F2164"/>
    <mergeCell ref="A2157:F2157"/>
    <mergeCell ref="B2158:C2158"/>
    <mergeCell ref="A2165:F2165"/>
    <mergeCell ref="A2160:F2163"/>
    <mergeCell ref="A1086:D1086"/>
    <mergeCell ref="B778:C778"/>
    <mergeCell ref="A266:D266"/>
    <mergeCell ref="A276:D276"/>
    <mergeCell ref="A286:D286"/>
    <mergeCell ref="A296:D296"/>
    <mergeCell ref="B857:C857"/>
    <mergeCell ref="B708:C708"/>
    <mergeCell ref="A1006:D1006"/>
    <mergeCell ref="A1022:D1022"/>
    <mergeCell ref="A1016:F1016"/>
    <mergeCell ref="B1017:F1017"/>
    <mergeCell ref="A1018:F1018"/>
    <mergeCell ref="B1011:C1011"/>
    <mergeCell ref="B1012:C1012"/>
    <mergeCell ref="B1013:C1013"/>
    <mergeCell ref="B1014:C1014"/>
    <mergeCell ref="B1142:C1142"/>
    <mergeCell ref="B1143:C1143"/>
    <mergeCell ref="A1144:F1144"/>
    <mergeCell ref="B1145:F1145"/>
    <mergeCell ref="B1138:C1138"/>
    <mergeCell ref="B1139:C1139"/>
    <mergeCell ref="B1140:C1140"/>
    <mergeCell ref="B1141:C1141"/>
    <mergeCell ref="B1206:C1206"/>
    <mergeCell ref="B1207:C1207"/>
    <mergeCell ref="A1208:F1208"/>
    <mergeCell ref="B1209:F1209"/>
    <mergeCell ref="B1202:C1202"/>
    <mergeCell ref="B1203:C1203"/>
    <mergeCell ref="B1204:C1204"/>
    <mergeCell ref="B1205:C1205"/>
    <mergeCell ref="A1703:F1703"/>
    <mergeCell ref="B1704:F1704"/>
    <mergeCell ref="B1331:C1331"/>
    <mergeCell ref="A1330:D1330"/>
    <mergeCell ref="A1350:D1350"/>
    <mergeCell ref="B1349:C1349"/>
    <mergeCell ref="B1345:F1345"/>
    <mergeCell ref="A1346:F1346"/>
    <mergeCell ref="A1699:F1699"/>
    <mergeCell ref="B1700:C1700"/>
    <mergeCell ref="B1687:C1687"/>
    <mergeCell ref="B1688:C1688"/>
    <mergeCell ref="B1689:C1689"/>
    <mergeCell ref="A1690:F1690"/>
    <mergeCell ref="B1701:C1701"/>
    <mergeCell ref="B1702:C1702"/>
    <mergeCell ref="B1695:C1695"/>
    <mergeCell ref="B1691:F1691"/>
    <mergeCell ref="A1692:F1692"/>
    <mergeCell ref="B1693:C1693"/>
  </mergeCells>
  <printOptions horizontalCentered="1" verticalCentered="1"/>
  <pageMargins left="0.24" right="0.1968503937007874" top="0.07874015748031496" bottom="0.07874015748031496" header="0.1968503937007874" footer="0.2755905511811024"/>
  <pageSetup horizontalDpi="600" verticalDpi="600" orientation="portrait" paperSize="9" scale="78" r:id="rId4"/>
  <rowBreaks count="28" manualBreakCount="28">
    <brk id="86" max="4" man="1"/>
    <brk id="142" max="4" man="1"/>
    <brk id="216" max="4" man="1"/>
    <brk id="296" max="4" man="1"/>
    <brk id="376" max="4" man="1"/>
    <brk id="456" max="4" man="1"/>
    <brk id="538" max="4" man="1"/>
    <brk id="583" max="4" man="1"/>
    <brk id="645" max="4" man="1"/>
    <brk id="725" max="4" man="1"/>
    <brk id="806" max="4" man="1"/>
    <brk id="886" max="4" man="1"/>
    <brk id="937" max="4" man="1"/>
    <brk id="1022" max="4" man="1"/>
    <brk id="1102" max="4" man="1"/>
    <brk id="1182" max="4" man="1"/>
    <brk id="1262" max="4" man="1"/>
    <brk id="1350" max="4" man="1"/>
    <brk id="1430" max="4" man="1"/>
    <brk id="1511" max="4" man="1"/>
    <brk id="1591" max="4" man="1"/>
    <brk id="1682" max="4" man="1"/>
    <brk id="1760" max="4" man="1"/>
    <brk id="1840" max="4" man="1"/>
    <brk id="1920" max="4" man="1"/>
    <brk id="2000" max="4" man="1"/>
    <brk id="2079" max="4" man="1"/>
    <brk id="2163" max="4" man="1"/>
  </rowBreaks>
  <drawing r:id="rId3"/>
  <legacyDrawing r:id="rId2"/>
  <oleObjects>
    <oleObject progId="Word.Document.8" shapeId="579478" r:id="rId1"/>
  </oleObjects>
</worksheet>
</file>

<file path=xl/worksheets/sheet4.xml><?xml version="1.0" encoding="utf-8"?>
<worksheet xmlns="http://schemas.openxmlformats.org/spreadsheetml/2006/main" xmlns:r="http://schemas.openxmlformats.org/officeDocument/2006/relationships">
  <sheetPr>
    <pageSetUpPr fitToPage="1"/>
  </sheetPr>
  <dimension ref="A1:I116"/>
  <sheetViews>
    <sheetView tabSelected="1" zoomScalePageLayoutView="0" workbookViewId="0" topLeftCell="A1">
      <selection activeCell="B22" sqref="B22"/>
    </sheetView>
  </sheetViews>
  <sheetFormatPr defaultColWidth="9.140625" defaultRowHeight="12.75"/>
  <cols>
    <col min="1" max="1" width="42.00390625" style="0" customWidth="1"/>
    <col min="2" max="2" width="13.57421875" style="0" customWidth="1"/>
    <col min="3" max="3" width="16.421875" style="0" customWidth="1"/>
    <col min="4" max="4" width="18.421875" style="0" customWidth="1"/>
    <col min="5" max="5" width="16.7109375" style="0" customWidth="1"/>
    <col min="6" max="6" width="18.00390625" style="0" customWidth="1"/>
    <col min="7" max="7" width="16.57421875" style="0" customWidth="1"/>
    <col min="8" max="8" width="18.421875" style="0" customWidth="1"/>
    <col min="9" max="9" width="31.00390625" style="0" customWidth="1"/>
  </cols>
  <sheetData>
    <row r="1" spans="1:9" ht="16.5" customHeight="1">
      <c r="A1" s="341"/>
      <c r="B1" s="330"/>
      <c r="C1" s="330"/>
      <c r="D1" s="330"/>
      <c r="E1" s="330"/>
      <c r="F1" s="330"/>
      <c r="G1" s="330"/>
      <c r="H1" s="330"/>
      <c r="I1" s="331"/>
    </row>
    <row r="2" spans="1:9" ht="12.75" customHeight="1">
      <c r="A2" s="332"/>
      <c r="B2" s="333"/>
      <c r="C2" s="333"/>
      <c r="D2" s="333"/>
      <c r="E2" s="333"/>
      <c r="F2" s="333"/>
      <c r="G2" s="333"/>
      <c r="H2" s="333"/>
      <c r="I2" s="334"/>
    </row>
    <row r="3" spans="1:9" ht="18">
      <c r="A3" s="634" t="s">
        <v>672</v>
      </c>
      <c r="B3" s="635"/>
      <c r="C3" s="635"/>
      <c r="D3" s="635"/>
      <c r="E3" s="635"/>
      <c r="F3" s="635"/>
      <c r="G3" s="635"/>
      <c r="H3" s="635"/>
      <c r="I3" s="636"/>
    </row>
    <row r="4" spans="1:9" ht="18">
      <c r="A4" s="332"/>
      <c r="B4" s="333"/>
      <c r="C4" s="333"/>
      <c r="D4" s="333"/>
      <c r="E4" s="333"/>
      <c r="F4" s="333"/>
      <c r="G4" s="333"/>
      <c r="H4" s="333"/>
      <c r="I4" s="334"/>
    </row>
    <row r="5" spans="1:9" ht="18">
      <c r="A5" s="634" t="s">
        <v>673</v>
      </c>
      <c r="B5" s="635"/>
      <c r="C5" s="635"/>
      <c r="D5" s="635"/>
      <c r="E5" s="635"/>
      <c r="F5" s="635"/>
      <c r="G5" s="635"/>
      <c r="H5" s="635"/>
      <c r="I5" s="636"/>
    </row>
    <row r="6" spans="1:9" ht="18">
      <c r="A6" s="332"/>
      <c r="B6" s="333"/>
      <c r="C6" s="333"/>
      <c r="D6" s="333"/>
      <c r="E6" s="333"/>
      <c r="F6" s="333"/>
      <c r="G6" s="333"/>
      <c r="H6" s="333"/>
      <c r="I6" s="334"/>
    </row>
    <row r="7" spans="1:9" ht="18">
      <c r="A7" s="332"/>
      <c r="B7" s="333"/>
      <c r="C7" s="333"/>
      <c r="D7" s="333"/>
      <c r="E7" s="333"/>
      <c r="F7" s="333"/>
      <c r="G7" s="333"/>
      <c r="H7" s="333"/>
      <c r="I7" s="334"/>
    </row>
    <row r="8" spans="1:9" ht="18.75" thickBot="1">
      <c r="A8" s="335"/>
      <c r="B8" s="336"/>
      <c r="C8" s="336"/>
      <c r="D8" s="336"/>
      <c r="E8" s="336"/>
      <c r="F8" s="336"/>
      <c r="G8" s="336"/>
      <c r="H8" s="336"/>
      <c r="I8" s="337"/>
    </row>
    <row r="9" spans="1:9" ht="16.5" customHeight="1">
      <c r="A9" s="652" t="s">
        <v>593</v>
      </c>
      <c r="B9" s="653"/>
      <c r="C9" s="653"/>
      <c r="D9" s="653"/>
      <c r="E9" s="653"/>
      <c r="F9" s="653"/>
      <c r="G9" s="653"/>
      <c r="H9" s="653"/>
      <c r="I9" s="654"/>
    </row>
    <row r="10" spans="1:9" ht="12.75" customHeight="1" thickBot="1">
      <c r="A10" s="534" t="s">
        <v>654</v>
      </c>
      <c r="B10" s="535"/>
      <c r="C10" s="535"/>
      <c r="D10" s="535"/>
      <c r="E10" s="535"/>
      <c r="F10" s="535"/>
      <c r="G10" s="535"/>
      <c r="H10" s="535"/>
      <c r="I10" s="536"/>
    </row>
    <row r="11" spans="1:9" ht="12.75" customHeight="1">
      <c r="A11" s="637" t="s">
        <v>95</v>
      </c>
      <c r="B11" s="638"/>
      <c r="C11" s="638"/>
      <c r="D11" s="638"/>
      <c r="E11" s="638"/>
      <c r="F11" s="638"/>
      <c r="G11" s="638"/>
      <c r="H11" s="638"/>
      <c r="I11" s="639"/>
    </row>
    <row r="12" spans="1:9" ht="12.75">
      <c r="A12" s="640"/>
      <c r="B12" s="641"/>
      <c r="C12" s="641"/>
      <c r="D12" s="641"/>
      <c r="E12" s="641"/>
      <c r="F12" s="641"/>
      <c r="G12" s="641"/>
      <c r="H12" s="641"/>
      <c r="I12" s="642"/>
    </row>
    <row r="13" spans="1:9" ht="12.75">
      <c r="A13" s="640"/>
      <c r="B13" s="641"/>
      <c r="C13" s="641"/>
      <c r="D13" s="641"/>
      <c r="E13" s="641"/>
      <c r="F13" s="641"/>
      <c r="G13" s="641"/>
      <c r="H13" s="641"/>
      <c r="I13" s="642"/>
    </row>
    <row r="14" spans="1:9" ht="12.75">
      <c r="A14" s="640"/>
      <c r="B14" s="641"/>
      <c r="C14" s="641"/>
      <c r="D14" s="641"/>
      <c r="E14" s="641"/>
      <c r="F14" s="641"/>
      <c r="G14" s="641"/>
      <c r="H14" s="641"/>
      <c r="I14" s="642"/>
    </row>
    <row r="15" spans="1:9" ht="13.5" thickBot="1">
      <c r="A15" s="643"/>
      <c r="B15" s="644"/>
      <c r="C15" s="644"/>
      <c r="D15" s="644"/>
      <c r="E15" s="644"/>
      <c r="F15" s="644"/>
      <c r="G15" s="644"/>
      <c r="H15" s="644"/>
      <c r="I15" s="645"/>
    </row>
    <row r="16" spans="1:9" ht="13.5" thickBot="1">
      <c r="A16" s="395" t="s">
        <v>656</v>
      </c>
      <c r="B16" s="396"/>
      <c r="C16" s="396"/>
      <c r="D16" s="396"/>
      <c r="E16" s="396"/>
      <c r="F16" s="396"/>
      <c r="G16" s="396"/>
      <c r="H16" s="396"/>
      <c r="I16" s="397"/>
    </row>
    <row r="17" spans="1:9" ht="13.5" thickBot="1">
      <c r="A17" s="308"/>
      <c r="B17" s="309">
        <v>0</v>
      </c>
      <c r="C17" s="305"/>
      <c r="D17" s="305"/>
      <c r="E17" s="305"/>
      <c r="F17" s="305"/>
      <c r="G17" s="305"/>
      <c r="H17" s="305"/>
      <c r="I17" s="321"/>
    </row>
    <row r="18" spans="1:9" ht="13.5" thickBot="1">
      <c r="A18" s="303" t="s">
        <v>164</v>
      </c>
      <c r="B18" s="306" t="s">
        <v>61</v>
      </c>
      <c r="C18" s="307"/>
      <c r="D18" s="307" t="s">
        <v>64</v>
      </c>
      <c r="E18" s="307" t="s">
        <v>655</v>
      </c>
      <c r="F18" s="307" t="s">
        <v>653</v>
      </c>
      <c r="G18" s="307" t="s">
        <v>657</v>
      </c>
      <c r="H18" s="320" t="s">
        <v>658</v>
      </c>
      <c r="I18" s="322" t="s">
        <v>144</v>
      </c>
    </row>
    <row r="19" spans="1:9" ht="12.75">
      <c r="A19" s="301" t="s">
        <v>262</v>
      </c>
      <c r="B19" s="304">
        <v>11.46</v>
      </c>
      <c r="C19" s="304"/>
      <c r="D19" s="310">
        <f aca="true" t="shared" si="0" ref="D19:D56">ROUND(B19*0.1,2)</f>
        <v>1.15</v>
      </c>
      <c r="E19" s="310">
        <f>ROUND(B19*$B$408,2)</f>
        <v>0</v>
      </c>
      <c r="F19" s="310">
        <f aca="true" t="shared" si="1" ref="F19:F56">ROUND(B19*0.05,2)</f>
        <v>0.57</v>
      </c>
      <c r="G19" s="310">
        <f aca="true" t="shared" si="2" ref="G19:G56">ROUND(B19*0.05,2)</f>
        <v>0.57</v>
      </c>
      <c r="H19" s="310">
        <f>ROUND(B19*0.05,2)</f>
        <v>0.57</v>
      </c>
      <c r="I19" s="323">
        <f>SUM(B19:H19)</f>
        <v>14.320000000000002</v>
      </c>
    </row>
    <row r="20" spans="1:9" ht="12.75">
      <c r="A20" s="302" t="s">
        <v>263</v>
      </c>
      <c r="B20" s="300">
        <v>16.05</v>
      </c>
      <c r="C20" s="304"/>
      <c r="D20" s="311">
        <f t="shared" si="0"/>
        <v>1.61</v>
      </c>
      <c r="E20" s="310">
        <f aca="true" t="shared" si="3" ref="E20:E56">ROUND(B20*$B$408,2)</f>
        <v>0</v>
      </c>
      <c r="F20" s="311">
        <f t="shared" si="1"/>
        <v>0.8</v>
      </c>
      <c r="G20" s="310">
        <f t="shared" si="2"/>
        <v>0.8</v>
      </c>
      <c r="H20" s="310">
        <f aca="true" t="shared" si="4" ref="H20:H56">ROUND(B20*0.05,2)</f>
        <v>0.8</v>
      </c>
      <c r="I20" s="323">
        <f aca="true" t="shared" si="5" ref="I20:I56">SUM(B20:H20)</f>
        <v>20.060000000000002</v>
      </c>
    </row>
    <row r="21" spans="1:9" ht="12.75">
      <c r="A21" s="302" t="s">
        <v>264</v>
      </c>
      <c r="B21" s="300">
        <v>27.51</v>
      </c>
      <c r="C21" s="304"/>
      <c r="D21" s="311">
        <f t="shared" si="0"/>
        <v>2.75</v>
      </c>
      <c r="E21" s="310">
        <f t="shared" si="3"/>
        <v>0</v>
      </c>
      <c r="F21" s="311">
        <f t="shared" si="1"/>
        <v>1.38</v>
      </c>
      <c r="G21" s="310">
        <f t="shared" si="2"/>
        <v>1.38</v>
      </c>
      <c r="H21" s="310">
        <f t="shared" si="4"/>
        <v>1.38</v>
      </c>
      <c r="I21" s="323">
        <f t="shared" si="5"/>
        <v>34.400000000000006</v>
      </c>
    </row>
    <row r="22" spans="1:9" ht="12.75">
      <c r="A22" s="302" t="s">
        <v>265</v>
      </c>
      <c r="B22" s="300">
        <v>43.55</v>
      </c>
      <c r="C22" s="304"/>
      <c r="D22" s="311">
        <f t="shared" si="0"/>
        <v>4.36</v>
      </c>
      <c r="E22" s="310">
        <f t="shared" si="3"/>
        <v>0</v>
      </c>
      <c r="F22" s="311">
        <f t="shared" si="1"/>
        <v>2.18</v>
      </c>
      <c r="G22" s="310">
        <f t="shared" si="2"/>
        <v>2.18</v>
      </c>
      <c r="H22" s="310">
        <f t="shared" si="4"/>
        <v>2.18</v>
      </c>
      <c r="I22" s="323">
        <f t="shared" si="5"/>
        <v>54.449999999999996</v>
      </c>
    </row>
    <row r="23" spans="1:9" ht="12.75">
      <c r="A23" s="302" t="s">
        <v>266</v>
      </c>
      <c r="B23" s="300">
        <v>57.3</v>
      </c>
      <c r="C23" s="304"/>
      <c r="D23" s="311">
        <f t="shared" si="0"/>
        <v>5.73</v>
      </c>
      <c r="E23" s="310">
        <f t="shared" si="3"/>
        <v>0</v>
      </c>
      <c r="F23" s="311">
        <f t="shared" si="1"/>
        <v>2.87</v>
      </c>
      <c r="G23" s="310">
        <f t="shared" si="2"/>
        <v>2.87</v>
      </c>
      <c r="H23" s="310">
        <f t="shared" si="4"/>
        <v>2.87</v>
      </c>
      <c r="I23" s="323">
        <f t="shared" si="5"/>
        <v>71.64000000000001</v>
      </c>
    </row>
    <row r="24" spans="1:9" ht="12.75">
      <c r="A24" s="302" t="s">
        <v>267</v>
      </c>
      <c r="B24" s="300">
        <v>68.76</v>
      </c>
      <c r="C24" s="304"/>
      <c r="D24" s="311">
        <f t="shared" si="0"/>
        <v>6.88</v>
      </c>
      <c r="E24" s="310">
        <f t="shared" si="3"/>
        <v>0</v>
      </c>
      <c r="F24" s="311">
        <f t="shared" si="1"/>
        <v>3.44</v>
      </c>
      <c r="G24" s="310">
        <f t="shared" si="2"/>
        <v>3.44</v>
      </c>
      <c r="H24" s="310">
        <f t="shared" si="4"/>
        <v>3.44</v>
      </c>
      <c r="I24" s="323">
        <f t="shared" si="5"/>
        <v>85.96</v>
      </c>
    </row>
    <row r="25" spans="1:9" ht="12.75">
      <c r="A25" s="302" t="s">
        <v>268</v>
      </c>
      <c r="B25" s="300">
        <v>91.68</v>
      </c>
      <c r="C25" s="304"/>
      <c r="D25" s="311">
        <f t="shared" si="0"/>
        <v>9.17</v>
      </c>
      <c r="E25" s="310">
        <f t="shared" si="3"/>
        <v>0</v>
      </c>
      <c r="F25" s="311">
        <f t="shared" si="1"/>
        <v>4.58</v>
      </c>
      <c r="G25" s="310">
        <f t="shared" si="2"/>
        <v>4.58</v>
      </c>
      <c r="H25" s="310">
        <f t="shared" si="4"/>
        <v>4.58</v>
      </c>
      <c r="I25" s="323">
        <f t="shared" si="5"/>
        <v>114.59</v>
      </c>
    </row>
    <row r="26" spans="1:9" ht="12.75">
      <c r="A26" s="302" t="s">
        <v>269</v>
      </c>
      <c r="B26" s="300">
        <v>130.65</v>
      </c>
      <c r="C26" s="304"/>
      <c r="D26" s="311">
        <f t="shared" si="0"/>
        <v>13.07</v>
      </c>
      <c r="E26" s="310">
        <f t="shared" si="3"/>
        <v>0</v>
      </c>
      <c r="F26" s="311">
        <f t="shared" si="1"/>
        <v>6.53</v>
      </c>
      <c r="G26" s="310">
        <f t="shared" si="2"/>
        <v>6.53</v>
      </c>
      <c r="H26" s="310">
        <f t="shared" si="4"/>
        <v>6.53</v>
      </c>
      <c r="I26" s="323">
        <f t="shared" si="5"/>
        <v>163.31</v>
      </c>
    </row>
    <row r="27" spans="1:9" ht="12.75">
      <c r="A27" s="302" t="s">
        <v>270</v>
      </c>
      <c r="B27" s="300">
        <v>148.98</v>
      </c>
      <c r="C27" s="304"/>
      <c r="D27" s="311">
        <f t="shared" si="0"/>
        <v>14.9</v>
      </c>
      <c r="E27" s="310">
        <f t="shared" si="3"/>
        <v>0</v>
      </c>
      <c r="F27" s="311">
        <f t="shared" si="1"/>
        <v>7.45</v>
      </c>
      <c r="G27" s="310">
        <f t="shared" si="2"/>
        <v>7.45</v>
      </c>
      <c r="H27" s="310">
        <f t="shared" si="4"/>
        <v>7.45</v>
      </c>
      <c r="I27" s="323">
        <f t="shared" si="5"/>
        <v>186.22999999999996</v>
      </c>
    </row>
    <row r="28" spans="1:9" ht="12.75">
      <c r="A28" s="302" t="s">
        <v>271</v>
      </c>
      <c r="B28" s="300">
        <v>167.32</v>
      </c>
      <c r="C28" s="304"/>
      <c r="D28" s="311">
        <f t="shared" si="0"/>
        <v>16.73</v>
      </c>
      <c r="E28" s="310">
        <f t="shared" si="3"/>
        <v>0</v>
      </c>
      <c r="F28" s="311">
        <f t="shared" si="1"/>
        <v>8.37</v>
      </c>
      <c r="G28" s="310">
        <f t="shared" si="2"/>
        <v>8.37</v>
      </c>
      <c r="H28" s="310">
        <f t="shared" si="4"/>
        <v>8.37</v>
      </c>
      <c r="I28" s="323">
        <f t="shared" si="5"/>
        <v>209.16</v>
      </c>
    </row>
    <row r="29" spans="1:9" ht="12.75">
      <c r="A29" s="302" t="s">
        <v>272</v>
      </c>
      <c r="B29" s="300">
        <v>185.65</v>
      </c>
      <c r="C29" s="304"/>
      <c r="D29" s="311">
        <f t="shared" si="0"/>
        <v>18.57</v>
      </c>
      <c r="E29" s="310">
        <f t="shared" si="3"/>
        <v>0</v>
      </c>
      <c r="F29" s="311">
        <f t="shared" si="1"/>
        <v>9.28</v>
      </c>
      <c r="G29" s="310">
        <f t="shared" si="2"/>
        <v>9.28</v>
      </c>
      <c r="H29" s="310">
        <f t="shared" si="4"/>
        <v>9.28</v>
      </c>
      <c r="I29" s="323">
        <f t="shared" si="5"/>
        <v>232.06</v>
      </c>
    </row>
    <row r="30" spans="1:9" ht="12.75">
      <c r="A30" s="302" t="s">
        <v>273</v>
      </c>
      <c r="B30" s="300">
        <v>203.99</v>
      </c>
      <c r="C30" s="304"/>
      <c r="D30" s="311">
        <f t="shared" si="0"/>
        <v>20.4</v>
      </c>
      <c r="E30" s="310">
        <f t="shared" si="3"/>
        <v>0</v>
      </c>
      <c r="F30" s="311">
        <f t="shared" si="1"/>
        <v>10.2</v>
      </c>
      <c r="G30" s="310">
        <f t="shared" si="2"/>
        <v>10.2</v>
      </c>
      <c r="H30" s="310">
        <f t="shared" si="4"/>
        <v>10.2</v>
      </c>
      <c r="I30" s="323">
        <f t="shared" si="5"/>
        <v>254.98999999999998</v>
      </c>
    </row>
    <row r="31" spans="1:9" ht="12.75">
      <c r="A31" s="302" t="s">
        <v>274</v>
      </c>
      <c r="B31" s="300">
        <v>222.32</v>
      </c>
      <c r="C31" s="304"/>
      <c r="D31" s="311">
        <f t="shared" si="0"/>
        <v>22.23</v>
      </c>
      <c r="E31" s="310">
        <f t="shared" si="3"/>
        <v>0</v>
      </c>
      <c r="F31" s="311">
        <f t="shared" si="1"/>
        <v>11.12</v>
      </c>
      <c r="G31" s="310">
        <f t="shared" si="2"/>
        <v>11.12</v>
      </c>
      <c r="H31" s="310">
        <f t="shared" si="4"/>
        <v>11.12</v>
      </c>
      <c r="I31" s="323">
        <f t="shared" si="5"/>
        <v>277.90999999999997</v>
      </c>
    </row>
    <row r="32" spans="1:9" ht="12.75">
      <c r="A32" s="302" t="s">
        <v>275</v>
      </c>
      <c r="B32" s="300">
        <v>236.07</v>
      </c>
      <c r="C32" s="304"/>
      <c r="D32" s="311">
        <f t="shared" si="0"/>
        <v>23.61</v>
      </c>
      <c r="E32" s="310">
        <f t="shared" si="3"/>
        <v>0</v>
      </c>
      <c r="F32" s="311">
        <f t="shared" si="1"/>
        <v>11.8</v>
      </c>
      <c r="G32" s="310">
        <f t="shared" si="2"/>
        <v>11.8</v>
      </c>
      <c r="H32" s="310">
        <f t="shared" si="4"/>
        <v>11.8</v>
      </c>
      <c r="I32" s="323">
        <f t="shared" si="5"/>
        <v>295.08000000000004</v>
      </c>
    </row>
    <row r="33" spans="1:9" ht="12.75">
      <c r="A33" s="302" t="s">
        <v>276</v>
      </c>
      <c r="B33" s="300">
        <v>254.41</v>
      </c>
      <c r="C33" s="304"/>
      <c r="D33" s="311">
        <f t="shared" si="0"/>
        <v>25.44</v>
      </c>
      <c r="E33" s="310">
        <f t="shared" si="3"/>
        <v>0</v>
      </c>
      <c r="F33" s="311">
        <f t="shared" si="1"/>
        <v>12.72</v>
      </c>
      <c r="G33" s="310">
        <f t="shared" si="2"/>
        <v>12.72</v>
      </c>
      <c r="H33" s="310">
        <f t="shared" si="4"/>
        <v>12.72</v>
      </c>
      <c r="I33" s="323">
        <f t="shared" si="5"/>
        <v>318.0100000000001</v>
      </c>
    </row>
    <row r="34" spans="1:9" ht="12.75">
      <c r="A34" s="302" t="s">
        <v>277</v>
      </c>
      <c r="B34" s="300">
        <v>272.75</v>
      </c>
      <c r="C34" s="304"/>
      <c r="D34" s="311">
        <f t="shared" si="0"/>
        <v>27.28</v>
      </c>
      <c r="E34" s="310">
        <f t="shared" si="3"/>
        <v>0</v>
      </c>
      <c r="F34" s="311">
        <f t="shared" si="1"/>
        <v>13.64</v>
      </c>
      <c r="G34" s="310">
        <f t="shared" si="2"/>
        <v>13.64</v>
      </c>
      <c r="H34" s="310">
        <f t="shared" si="4"/>
        <v>13.64</v>
      </c>
      <c r="I34" s="323">
        <f t="shared" si="5"/>
        <v>340.94999999999993</v>
      </c>
    </row>
    <row r="35" spans="1:9" ht="12.75">
      <c r="A35" s="302" t="s">
        <v>278</v>
      </c>
      <c r="B35" s="300">
        <v>291.09</v>
      </c>
      <c r="C35" s="304"/>
      <c r="D35" s="311">
        <f t="shared" si="0"/>
        <v>29.11</v>
      </c>
      <c r="E35" s="310">
        <f t="shared" si="3"/>
        <v>0</v>
      </c>
      <c r="F35" s="311">
        <f t="shared" si="1"/>
        <v>14.55</v>
      </c>
      <c r="G35" s="310">
        <f t="shared" si="2"/>
        <v>14.55</v>
      </c>
      <c r="H35" s="310">
        <f t="shared" si="4"/>
        <v>14.55</v>
      </c>
      <c r="I35" s="323">
        <f t="shared" si="5"/>
        <v>363.85</v>
      </c>
    </row>
    <row r="36" spans="1:9" ht="12.75">
      <c r="A36" s="302" t="s">
        <v>279</v>
      </c>
      <c r="B36" s="300">
        <v>309.42</v>
      </c>
      <c r="C36" s="304"/>
      <c r="D36" s="311">
        <f t="shared" si="0"/>
        <v>30.94</v>
      </c>
      <c r="E36" s="310">
        <f t="shared" si="3"/>
        <v>0</v>
      </c>
      <c r="F36" s="311">
        <f t="shared" si="1"/>
        <v>15.47</v>
      </c>
      <c r="G36" s="310">
        <f t="shared" si="2"/>
        <v>15.47</v>
      </c>
      <c r="H36" s="310">
        <f t="shared" si="4"/>
        <v>15.47</v>
      </c>
      <c r="I36" s="323">
        <f t="shared" si="5"/>
        <v>386.7700000000001</v>
      </c>
    </row>
    <row r="37" spans="1:9" ht="12.75">
      <c r="A37" s="302" t="s">
        <v>280</v>
      </c>
      <c r="B37" s="300">
        <v>355.26</v>
      </c>
      <c r="C37" s="304"/>
      <c r="D37" s="311">
        <f t="shared" si="0"/>
        <v>35.53</v>
      </c>
      <c r="E37" s="310">
        <f t="shared" si="3"/>
        <v>0</v>
      </c>
      <c r="F37" s="311">
        <f t="shared" si="1"/>
        <v>17.76</v>
      </c>
      <c r="G37" s="310">
        <f t="shared" si="2"/>
        <v>17.76</v>
      </c>
      <c r="H37" s="310">
        <f t="shared" si="4"/>
        <v>17.76</v>
      </c>
      <c r="I37" s="323">
        <f t="shared" si="5"/>
        <v>444.06999999999994</v>
      </c>
    </row>
    <row r="38" spans="1:9" ht="12.75">
      <c r="A38" s="302" t="s">
        <v>281</v>
      </c>
      <c r="B38" s="300">
        <v>401.1</v>
      </c>
      <c r="C38" s="304"/>
      <c r="D38" s="311">
        <f t="shared" si="0"/>
        <v>40.11</v>
      </c>
      <c r="E38" s="310">
        <f t="shared" si="3"/>
        <v>0</v>
      </c>
      <c r="F38" s="311">
        <f t="shared" si="1"/>
        <v>20.06</v>
      </c>
      <c r="G38" s="310">
        <f t="shared" si="2"/>
        <v>20.06</v>
      </c>
      <c r="H38" s="310">
        <f t="shared" si="4"/>
        <v>20.06</v>
      </c>
      <c r="I38" s="323">
        <f t="shared" si="5"/>
        <v>501.39000000000004</v>
      </c>
    </row>
    <row r="39" spans="1:9" ht="12.75">
      <c r="A39" s="302" t="s">
        <v>282</v>
      </c>
      <c r="B39" s="300">
        <v>446.95</v>
      </c>
      <c r="C39" s="304"/>
      <c r="D39" s="311">
        <f t="shared" si="0"/>
        <v>44.7</v>
      </c>
      <c r="E39" s="310">
        <f t="shared" si="3"/>
        <v>0</v>
      </c>
      <c r="F39" s="311">
        <f t="shared" si="1"/>
        <v>22.35</v>
      </c>
      <c r="G39" s="310">
        <f t="shared" si="2"/>
        <v>22.35</v>
      </c>
      <c r="H39" s="310">
        <f t="shared" si="4"/>
        <v>22.35</v>
      </c>
      <c r="I39" s="323">
        <f t="shared" si="5"/>
        <v>558.7</v>
      </c>
    </row>
    <row r="40" spans="1:9" ht="12.75">
      <c r="A40" s="302" t="s">
        <v>283</v>
      </c>
      <c r="B40" s="300">
        <v>492.78</v>
      </c>
      <c r="C40" s="304"/>
      <c r="D40" s="311">
        <f t="shared" si="0"/>
        <v>49.28</v>
      </c>
      <c r="E40" s="310">
        <f t="shared" si="3"/>
        <v>0</v>
      </c>
      <c r="F40" s="311">
        <f t="shared" si="1"/>
        <v>24.64</v>
      </c>
      <c r="G40" s="310">
        <f t="shared" si="2"/>
        <v>24.64</v>
      </c>
      <c r="H40" s="310">
        <f t="shared" si="4"/>
        <v>24.64</v>
      </c>
      <c r="I40" s="323">
        <f t="shared" si="5"/>
        <v>615.9799999999999</v>
      </c>
    </row>
    <row r="41" spans="1:9" ht="12.75">
      <c r="A41" s="302" t="s">
        <v>284</v>
      </c>
      <c r="B41" s="300">
        <v>538.62</v>
      </c>
      <c r="C41" s="304"/>
      <c r="D41" s="311">
        <f t="shared" si="0"/>
        <v>53.86</v>
      </c>
      <c r="E41" s="310">
        <f t="shared" si="3"/>
        <v>0</v>
      </c>
      <c r="F41" s="311">
        <f t="shared" si="1"/>
        <v>26.93</v>
      </c>
      <c r="G41" s="310">
        <f t="shared" si="2"/>
        <v>26.93</v>
      </c>
      <c r="H41" s="310">
        <f t="shared" si="4"/>
        <v>26.93</v>
      </c>
      <c r="I41" s="323">
        <f t="shared" si="5"/>
        <v>673.2699999999999</v>
      </c>
    </row>
    <row r="42" spans="1:9" ht="12.75">
      <c r="A42" s="302" t="s">
        <v>285</v>
      </c>
      <c r="B42" s="300">
        <v>584.46</v>
      </c>
      <c r="C42" s="304"/>
      <c r="D42" s="311">
        <f t="shared" si="0"/>
        <v>58.45</v>
      </c>
      <c r="E42" s="310">
        <f t="shared" si="3"/>
        <v>0</v>
      </c>
      <c r="F42" s="311">
        <f t="shared" si="1"/>
        <v>29.22</v>
      </c>
      <c r="G42" s="310">
        <f t="shared" si="2"/>
        <v>29.22</v>
      </c>
      <c r="H42" s="310">
        <f t="shared" si="4"/>
        <v>29.22</v>
      </c>
      <c r="I42" s="323">
        <f t="shared" si="5"/>
        <v>730.5700000000002</v>
      </c>
    </row>
    <row r="43" spans="1:9" ht="12.75">
      <c r="A43" s="302" t="s">
        <v>305</v>
      </c>
      <c r="B43" s="300">
        <v>630.3</v>
      </c>
      <c r="C43" s="304"/>
      <c r="D43" s="311">
        <f t="shared" si="0"/>
        <v>63.03</v>
      </c>
      <c r="E43" s="310">
        <f t="shared" si="3"/>
        <v>0</v>
      </c>
      <c r="F43" s="311">
        <f t="shared" si="1"/>
        <v>31.52</v>
      </c>
      <c r="G43" s="310">
        <f t="shared" si="2"/>
        <v>31.52</v>
      </c>
      <c r="H43" s="310">
        <f t="shared" si="4"/>
        <v>31.52</v>
      </c>
      <c r="I43" s="323">
        <f t="shared" si="5"/>
        <v>787.8899999999999</v>
      </c>
    </row>
    <row r="44" spans="1:9" ht="12.75">
      <c r="A44" s="302" t="s">
        <v>306</v>
      </c>
      <c r="B44" s="300">
        <v>676.14</v>
      </c>
      <c r="C44" s="304"/>
      <c r="D44" s="311">
        <f t="shared" si="0"/>
        <v>67.61</v>
      </c>
      <c r="E44" s="310">
        <f t="shared" si="3"/>
        <v>0</v>
      </c>
      <c r="F44" s="311">
        <f t="shared" si="1"/>
        <v>33.81</v>
      </c>
      <c r="G44" s="310">
        <f t="shared" si="2"/>
        <v>33.81</v>
      </c>
      <c r="H44" s="310">
        <f t="shared" si="4"/>
        <v>33.81</v>
      </c>
      <c r="I44" s="323">
        <f t="shared" si="5"/>
        <v>845.1799999999998</v>
      </c>
    </row>
    <row r="45" spans="1:9" ht="12.75">
      <c r="A45" s="302" t="s">
        <v>307</v>
      </c>
      <c r="B45" s="300">
        <v>721.98</v>
      </c>
      <c r="C45" s="304"/>
      <c r="D45" s="311">
        <f t="shared" si="0"/>
        <v>72.2</v>
      </c>
      <c r="E45" s="310">
        <f t="shared" si="3"/>
        <v>0</v>
      </c>
      <c r="F45" s="311">
        <f t="shared" si="1"/>
        <v>36.1</v>
      </c>
      <c r="G45" s="310">
        <f t="shared" si="2"/>
        <v>36.1</v>
      </c>
      <c r="H45" s="310">
        <f t="shared" si="4"/>
        <v>36.1</v>
      </c>
      <c r="I45" s="323">
        <f t="shared" si="5"/>
        <v>902.4800000000001</v>
      </c>
    </row>
    <row r="46" spans="1:9" ht="12.75">
      <c r="A46" s="302" t="s">
        <v>308</v>
      </c>
      <c r="B46" s="300">
        <v>767.83</v>
      </c>
      <c r="C46" s="304"/>
      <c r="D46" s="311">
        <f t="shared" si="0"/>
        <v>76.78</v>
      </c>
      <c r="E46" s="310">
        <f t="shared" si="3"/>
        <v>0</v>
      </c>
      <c r="F46" s="311">
        <f t="shared" si="1"/>
        <v>38.39</v>
      </c>
      <c r="G46" s="310">
        <f t="shared" si="2"/>
        <v>38.39</v>
      </c>
      <c r="H46" s="310">
        <f t="shared" si="4"/>
        <v>38.39</v>
      </c>
      <c r="I46" s="323">
        <f t="shared" si="5"/>
        <v>959.78</v>
      </c>
    </row>
    <row r="47" spans="1:9" ht="12.75">
      <c r="A47" s="302" t="s">
        <v>309</v>
      </c>
      <c r="B47" s="300">
        <v>813.67</v>
      </c>
      <c r="C47" s="304"/>
      <c r="D47" s="311">
        <f t="shared" si="0"/>
        <v>81.37</v>
      </c>
      <c r="E47" s="310">
        <f t="shared" si="3"/>
        <v>0</v>
      </c>
      <c r="F47" s="311">
        <f t="shared" si="1"/>
        <v>40.68</v>
      </c>
      <c r="G47" s="310">
        <f t="shared" si="2"/>
        <v>40.68</v>
      </c>
      <c r="H47" s="310">
        <f t="shared" si="4"/>
        <v>40.68</v>
      </c>
      <c r="I47" s="323">
        <f t="shared" si="5"/>
        <v>1017.0799999999998</v>
      </c>
    </row>
    <row r="48" spans="1:9" ht="12.75" customHeight="1">
      <c r="A48" s="302" t="s">
        <v>310</v>
      </c>
      <c r="B48" s="300">
        <v>859.51</v>
      </c>
      <c r="C48" s="304"/>
      <c r="D48" s="311">
        <f t="shared" si="0"/>
        <v>85.95</v>
      </c>
      <c r="E48" s="310">
        <f t="shared" si="3"/>
        <v>0</v>
      </c>
      <c r="F48" s="311">
        <f t="shared" si="1"/>
        <v>42.98</v>
      </c>
      <c r="G48" s="310">
        <f t="shared" si="2"/>
        <v>42.98</v>
      </c>
      <c r="H48" s="310">
        <f t="shared" si="4"/>
        <v>42.98</v>
      </c>
      <c r="I48" s="323">
        <f t="shared" si="5"/>
        <v>1074.4</v>
      </c>
    </row>
    <row r="49" spans="1:9" ht="12.75">
      <c r="A49" s="302" t="s">
        <v>311</v>
      </c>
      <c r="B49" s="300">
        <v>905.34</v>
      </c>
      <c r="C49" s="304"/>
      <c r="D49" s="311">
        <f t="shared" si="0"/>
        <v>90.53</v>
      </c>
      <c r="E49" s="310">
        <f t="shared" si="3"/>
        <v>0</v>
      </c>
      <c r="F49" s="311">
        <f t="shared" si="1"/>
        <v>45.27</v>
      </c>
      <c r="G49" s="310">
        <f t="shared" si="2"/>
        <v>45.27</v>
      </c>
      <c r="H49" s="310">
        <f t="shared" si="4"/>
        <v>45.27</v>
      </c>
      <c r="I49" s="323">
        <f t="shared" si="5"/>
        <v>1131.68</v>
      </c>
    </row>
    <row r="50" spans="1:9" ht="12.75">
      <c r="A50" s="302" t="s">
        <v>312</v>
      </c>
      <c r="B50" s="300">
        <v>951.18</v>
      </c>
      <c r="C50" s="304"/>
      <c r="D50" s="311">
        <f t="shared" si="0"/>
        <v>95.12</v>
      </c>
      <c r="E50" s="310">
        <f t="shared" si="3"/>
        <v>0</v>
      </c>
      <c r="F50" s="311">
        <f t="shared" si="1"/>
        <v>47.56</v>
      </c>
      <c r="G50" s="310">
        <f t="shared" si="2"/>
        <v>47.56</v>
      </c>
      <c r="H50" s="310">
        <f t="shared" si="4"/>
        <v>47.56</v>
      </c>
      <c r="I50" s="323">
        <f t="shared" si="5"/>
        <v>1188.9799999999998</v>
      </c>
    </row>
    <row r="51" spans="1:9" ht="12.75">
      <c r="A51" s="302" t="s">
        <v>313</v>
      </c>
      <c r="B51" s="300">
        <v>997.02</v>
      </c>
      <c r="C51" s="304"/>
      <c r="D51" s="311">
        <f t="shared" si="0"/>
        <v>99.7</v>
      </c>
      <c r="E51" s="310">
        <f t="shared" si="3"/>
        <v>0</v>
      </c>
      <c r="F51" s="311">
        <f t="shared" si="1"/>
        <v>49.85</v>
      </c>
      <c r="G51" s="310">
        <f t="shared" si="2"/>
        <v>49.85</v>
      </c>
      <c r="H51" s="310">
        <f t="shared" si="4"/>
        <v>49.85</v>
      </c>
      <c r="I51" s="323">
        <f t="shared" si="5"/>
        <v>1246.2699999999998</v>
      </c>
    </row>
    <row r="52" spans="1:9" ht="12.75">
      <c r="A52" s="302" t="s">
        <v>314</v>
      </c>
      <c r="B52" s="300">
        <v>1042.86</v>
      </c>
      <c r="C52" s="304"/>
      <c r="D52" s="311">
        <f t="shared" si="0"/>
        <v>104.29</v>
      </c>
      <c r="E52" s="310">
        <f t="shared" si="3"/>
        <v>0</v>
      </c>
      <c r="F52" s="311">
        <f t="shared" si="1"/>
        <v>52.14</v>
      </c>
      <c r="G52" s="310">
        <f t="shared" si="2"/>
        <v>52.14</v>
      </c>
      <c r="H52" s="310">
        <f t="shared" si="4"/>
        <v>52.14</v>
      </c>
      <c r="I52" s="323">
        <f t="shared" si="5"/>
        <v>1303.5700000000002</v>
      </c>
    </row>
    <row r="53" spans="1:9" ht="12.75">
      <c r="A53" s="302" t="s">
        <v>315</v>
      </c>
      <c r="B53" s="300">
        <v>1088.71</v>
      </c>
      <c r="C53" s="304"/>
      <c r="D53" s="311">
        <f t="shared" si="0"/>
        <v>108.87</v>
      </c>
      <c r="E53" s="310">
        <f t="shared" si="3"/>
        <v>0</v>
      </c>
      <c r="F53" s="311">
        <f t="shared" si="1"/>
        <v>54.44</v>
      </c>
      <c r="G53" s="310">
        <f t="shared" si="2"/>
        <v>54.44</v>
      </c>
      <c r="H53" s="310">
        <f t="shared" si="4"/>
        <v>54.44</v>
      </c>
      <c r="I53" s="323">
        <f t="shared" si="5"/>
        <v>1360.9</v>
      </c>
    </row>
    <row r="54" spans="1:9" ht="12.75">
      <c r="A54" s="302" t="s">
        <v>316</v>
      </c>
      <c r="B54" s="300">
        <v>1134.55</v>
      </c>
      <c r="C54" s="304"/>
      <c r="D54" s="311">
        <f t="shared" si="0"/>
        <v>113.46</v>
      </c>
      <c r="E54" s="310">
        <f t="shared" si="3"/>
        <v>0</v>
      </c>
      <c r="F54" s="311">
        <f t="shared" si="1"/>
        <v>56.73</v>
      </c>
      <c r="G54" s="310">
        <f t="shared" si="2"/>
        <v>56.73</v>
      </c>
      <c r="H54" s="310">
        <f t="shared" si="4"/>
        <v>56.73</v>
      </c>
      <c r="I54" s="323">
        <f t="shared" si="5"/>
        <v>1418.2</v>
      </c>
    </row>
    <row r="55" spans="1:9" ht="12.75">
      <c r="A55" s="302" t="s">
        <v>317</v>
      </c>
      <c r="B55" s="300">
        <v>1180.39</v>
      </c>
      <c r="C55" s="304"/>
      <c r="D55" s="311">
        <f t="shared" si="0"/>
        <v>118.04</v>
      </c>
      <c r="E55" s="310">
        <f t="shared" si="3"/>
        <v>0</v>
      </c>
      <c r="F55" s="311">
        <f t="shared" si="1"/>
        <v>59.02</v>
      </c>
      <c r="G55" s="310">
        <f t="shared" si="2"/>
        <v>59.02</v>
      </c>
      <c r="H55" s="310">
        <f t="shared" si="4"/>
        <v>59.02</v>
      </c>
      <c r="I55" s="323">
        <f t="shared" si="5"/>
        <v>1475.49</v>
      </c>
    </row>
    <row r="56" spans="1:9" ht="12.75" customHeight="1" thickBot="1">
      <c r="A56" s="312" t="s">
        <v>318</v>
      </c>
      <c r="B56" s="313">
        <v>1226.23</v>
      </c>
      <c r="C56" s="304"/>
      <c r="D56" s="314">
        <f t="shared" si="0"/>
        <v>122.62</v>
      </c>
      <c r="E56" s="315">
        <f t="shared" si="3"/>
        <v>0</v>
      </c>
      <c r="F56" s="314">
        <f t="shared" si="1"/>
        <v>61.31</v>
      </c>
      <c r="G56" s="310">
        <f t="shared" si="2"/>
        <v>61.31</v>
      </c>
      <c r="H56" s="310">
        <f t="shared" si="4"/>
        <v>61.31</v>
      </c>
      <c r="I56" s="323">
        <f t="shared" si="5"/>
        <v>1532.7799999999997</v>
      </c>
    </row>
    <row r="57" spans="1:9" ht="12.75" customHeight="1">
      <c r="A57" s="637" t="s">
        <v>96</v>
      </c>
      <c r="B57" s="638"/>
      <c r="C57" s="638"/>
      <c r="D57" s="638"/>
      <c r="E57" s="638"/>
      <c r="F57" s="638"/>
      <c r="G57" s="638"/>
      <c r="H57" s="638"/>
      <c r="I57" s="639"/>
    </row>
    <row r="58" spans="1:9" ht="12.75">
      <c r="A58" s="640"/>
      <c r="B58" s="641"/>
      <c r="C58" s="641"/>
      <c r="D58" s="641"/>
      <c r="E58" s="641"/>
      <c r="F58" s="641"/>
      <c r="G58" s="641"/>
      <c r="H58" s="641"/>
      <c r="I58" s="642"/>
    </row>
    <row r="59" spans="1:9" ht="13.5" thickBot="1">
      <c r="A59" s="643"/>
      <c r="B59" s="644"/>
      <c r="C59" s="644"/>
      <c r="D59" s="644"/>
      <c r="E59" s="644"/>
      <c r="F59" s="644"/>
      <c r="G59" s="644"/>
      <c r="H59" s="644"/>
      <c r="I59" s="645"/>
    </row>
    <row r="60" spans="1:9" ht="13.5" thickBot="1">
      <c r="A60" s="303" t="s">
        <v>164</v>
      </c>
      <c r="B60" s="306" t="s">
        <v>61</v>
      </c>
      <c r="C60" s="307"/>
      <c r="D60" s="307" t="s">
        <v>64</v>
      </c>
      <c r="E60" s="307" t="s">
        <v>655</v>
      </c>
      <c r="F60" s="307" t="s">
        <v>653</v>
      </c>
      <c r="G60" s="307" t="s">
        <v>657</v>
      </c>
      <c r="H60" s="320" t="s">
        <v>658</v>
      </c>
      <c r="I60" s="322" t="s">
        <v>144</v>
      </c>
    </row>
    <row r="61" spans="1:9" ht="12.75">
      <c r="A61" s="301" t="s">
        <v>262</v>
      </c>
      <c r="B61" s="316">
        <f>ROUND(B19/2,2)</f>
        <v>5.73</v>
      </c>
      <c r="C61" s="304"/>
      <c r="D61" s="310">
        <f aca="true" t="shared" si="6" ref="D61:D98">ROUND(B61*0.1,2)</f>
        <v>0.57</v>
      </c>
      <c r="E61" s="310">
        <f>ROUND(B61*$B$408,2)</f>
        <v>0</v>
      </c>
      <c r="F61" s="310">
        <f aca="true" t="shared" si="7" ref="F61:F98">ROUND(B61*0.05,2)</f>
        <v>0.29</v>
      </c>
      <c r="G61" s="310">
        <f aca="true" t="shared" si="8" ref="G61:G98">ROUND(B61*0.05,2)</f>
        <v>0.29</v>
      </c>
      <c r="H61" s="310">
        <f>ROUND(B61*0.05,2)</f>
        <v>0.29</v>
      </c>
      <c r="I61" s="323">
        <f>SUM(B61:H61)</f>
        <v>7.170000000000001</v>
      </c>
    </row>
    <row r="62" spans="1:9" ht="12.75">
      <c r="A62" s="302" t="s">
        <v>263</v>
      </c>
      <c r="B62" s="316">
        <f aca="true" t="shared" si="9" ref="B62:B98">ROUND(B20/2,2)</f>
        <v>8.03</v>
      </c>
      <c r="C62" s="304"/>
      <c r="D62" s="311">
        <f t="shared" si="6"/>
        <v>0.8</v>
      </c>
      <c r="E62" s="310">
        <f aca="true" t="shared" si="10" ref="E62:E98">ROUND(B62*$B$408,2)</f>
        <v>0</v>
      </c>
      <c r="F62" s="311">
        <f t="shared" si="7"/>
        <v>0.4</v>
      </c>
      <c r="G62" s="310">
        <f t="shared" si="8"/>
        <v>0.4</v>
      </c>
      <c r="H62" s="310">
        <f aca="true" t="shared" si="11" ref="H62:H98">ROUND(B62*0.05,2)</f>
        <v>0.4</v>
      </c>
      <c r="I62" s="323">
        <f aca="true" t="shared" si="12" ref="I62:I98">SUM(B62:H62)</f>
        <v>10.030000000000001</v>
      </c>
    </row>
    <row r="63" spans="1:9" ht="12.75">
      <c r="A63" s="302" t="s">
        <v>264</v>
      </c>
      <c r="B63" s="316">
        <f t="shared" si="9"/>
        <v>13.76</v>
      </c>
      <c r="C63" s="304"/>
      <c r="D63" s="311">
        <f t="shared" si="6"/>
        <v>1.38</v>
      </c>
      <c r="E63" s="310">
        <f t="shared" si="10"/>
        <v>0</v>
      </c>
      <c r="F63" s="311">
        <f t="shared" si="7"/>
        <v>0.69</v>
      </c>
      <c r="G63" s="310">
        <f t="shared" si="8"/>
        <v>0.69</v>
      </c>
      <c r="H63" s="310">
        <f t="shared" si="11"/>
        <v>0.69</v>
      </c>
      <c r="I63" s="323">
        <f t="shared" si="12"/>
        <v>17.21</v>
      </c>
    </row>
    <row r="64" spans="1:9" ht="12.75">
      <c r="A64" s="302" t="s">
        <v>265</v>
      </c>
      <c r="B64" s="316">
        <f t="shared" si="9"/>
        <v>21.78</v>
      </c>
      <c r="C64" s="304"/>
      <c r="D64" s="311">
        <f t="shared" si="6"/>
        <v>2.18</v>
      </c>
      <c r="E64" s="310">
        <f t="shared" si="10"/>
        <v>0</v>
      </c>
      <c r="F64" s="311">
        <f t="shared" si="7"/>
        <v>1.09</v>
      </c>
      <c r="G64" s="310">
        <f t="shared" si="8"/>
        <v>1.09</v>
      </c>
      <c r="H64" s="310">
        <f t="shared" si="11"/>
        <v>1.09</v>
      </c>
      <c r="I64" s="323">
        <f t="shared" si="12"/>
        <v>27.23</v>
      </c>
    </row>
    <row r="65" spans="1:9" ht="12.75">
      <c r="A65" s="302" t="s">
        <v>266</v>
      </c>
      <c r="B65" s="316">
        <f t="shared" si="9"/>
        <v>28.65</v>
      </c>
      <c r="C65" s="304"/>
      <c r="D65" s="311">
        <f t="shared" si="6"/>
        <v>2.87</v>
      </c>
      <c r="E65" s="310">
        <f t="shared" si="10"/>
        <v>0</v>
      </c>
      <c r="F65" s="311">
        <f t="shared" si="7"/>
        <v>1.43</v>
      </c>
      <c r="G65" s="310">
        <f t="shared" si="8"/>
        <v>1.43</v>
      </c>
      <c r="H65" s="310">
        <f t="shared" si="11"/>
        <v>1.43</v>
      </c>
      <c r="I65" s="323">
        <f t="shared" si="12"/>
        <v>35.81</v>
      </c>
    </row>
    <row r="66" spans="1:9" ht="12.75">
      <c r="A66" s="302" t="s">
        <v>267</v>
      </c>
      <c r="B66" s="316">
        <f t="shared" si="9"/>
        <v>34.38</v>
      </c>
      <c r="C66" s="304"/>
      <c r="D66" s="311">
        <f t="shared" si="6"/>
        <v>3.44</v>
      </c>
      <c r="E66" s="310">
        <f t="shared" si="10"/>
        <v>0</v>
      </c>
      <c r="F66" s="311">
        <f t="shared" si="7"/>
        <v>1.72</v>
      </c>
      <c r="G66" s="310">
        <f t="shared" si="8"/>
        <v>1.72</v>
      </c>
      <c r="H66" s="310">
        <f t="shared" si="11"/>
        <v>1.72</v>
      </c>
      <c r="I66" s="323">
        <f t="shared" si="12"/>
        <v>42.98</v>
      </c>
    </row>
    <row r="67" spans="1:9" ht="12.75">
      <c r="A67" s="302" t="s">
        <v>268</v>
      </c>
      <c r="B67" s="316">
        <f t="shared" si="9"/>
        <v>45.84</v>
      </c>
      <c r="C67" s="304"/>
      <c r="D67" s="311">
        <f t="shared" si="6"/>
        <v>4.58</v>
      </c>
      <c r="E67" s="310">
        <f t="shared" si="10"/>
        <v>0</v>
      </c>
      <c r="F67" s="311">
        <f t="shared" si="7"/>
        <v>2.29</v>
      </c>
      <c r="G67" s="310">
        <f t="shared" si="8"/>
        <v>2.29</v>
      </c>
      <c r="H67" s="310">
        <f t="shared" si="11"/>
        <v>2.29</v>
      </c>
      <c r="I67" s="323">
        <f t="shared" si="12"/>
        <v>57.29</v>
      </c>
    </row>
    <row r="68" spans="1:9" ht="12.75">
      <c r="A68" s="302" t="s">
        <v>269</v>
      </c>
      <c r="B68" s="316">
        <f t="shared" si="9"/>
        <v>65.33</v>
      </c>
      <c r="C68" s="304"/>
      <c r="D68" s="311">
        <f t="shared" si="6"/>
        <v>6.53</v>
      </c>
      <c r="E68" s="310">
        <f t="shared" si="10"/>
        <v>0</v>
      </c>
      <c r="F68" s="311">
        <f t="shared" si="7"/>
        <v>3.27</v>
      </c>
      <c r="G68" s="310">
        <f t="shared" si="8"/>
        <v>3.27</v>
      </c>
      <c r="H68" s="310">
        <f t="shared" si="11"/>
        <v>3.27</v>
      </c>
      <c r="I68" s="323">
        <f t="shared" si="12"/>
        <v>81.66999999999999</v>
      </c>
    </row>
    <row r="69" spans="1:9" ht="12.75">
      <c r="A69" s="302" t="s">
        <v>270</v>
      </c>
      <c r="B69" s="316">
        <f t="shared" si="9"/>
        <v>74.49</v>
      </c>
      <c r="C69" s="304"/>
      <c r="D69" s="311">
        <f t="shared" si="6"/>
        <v>7.45</v>
      </c>
      <c r="E69" s="310">
        <f t="shared" si="10"/>
        <v>0</v>
      </c>
      <c r="F69" s="311">
        <f t="shared" si="7"/>
        <v>3.72</v>
      </c>
      <c r="G69" s="310">
        <f t="shared" si="8"/>
        <v>3.72</v>
      </c>
      <c r="H69" s="310">
        <f t="shared" si="11"/>
        <v>3.72</v>
      </c>
      <c r="I69" s="323">
        <f t="shared" si="12"/>
        <v>93.1</v>
      </c>
    </row>
    <row r="70" spans="1:9" ht="12.75">
      <c r="A70" s="302" t="s">
        <v>271</v>
      </c>
      <c r="B70" s="316">
        <f t="shared" si="9"/>
        <v>83.66</v>
      </c>
      <c r="C70" s="304"/>
      <c r="D70" s="311">
        <f t="shared" si="6"/>
        <v>8.37</v>
      </c>
      <c r="E70" s="310">
        <f t="shared" si="10"/>
        <v>0</v>
      </c>
      <c r="F70" s="311">
        <f t="shared" si="7"/>
        <v>4.18</v>
      </c>
      <c r="G70" s="310">
        <f t="shared" si="8"/>
        <v>4.18</v>
      </c>
      <c r="H70" s="310">
        <f t="shared" si="11"/>
        <v>4.18</v>
      </c>
      <c r="I70" s="323">
        <f t="shared" si="12"/>
        <v>104.57000000000002</v>
      </c>
    </row>
    <row r="71" spans="1:9" ht="12.75">
      <c r="A71" s="302" t="s">
        <v>272</v>
      </c>
      <c r="B71" s="316">
        <f t="shared" si="9"/>
        <v>92.83</v>
      </c>
      <c r="C71" s="304"/>
      <c r="D71" s="311">
        <f t="shared" si="6"/>
        <v>9.28</v>
      </c>
      <c r="E71" s="310">
        <f t="shared" si="10"/>
        <v>0</v>
      </c>
      <c r="F71" s="311">
        <f t="shared" si="7"/>
        <v>4.64</v>
      </c>
      <c r="G71" s="310">
        <f t="shared" si="8"/>
        <v>4.64</v>
      </c>
      <c r="H71" s="310">
        <f t="shared" si="11"/>
        <v>4.64</v>
      </c>
      <c r="I71" s="323">
        <f t="shared" si="12"/>
        <v>116.03</v>
      </c>
    </row>
    <row r="72" spans="1:9" ht="12.75">
      <c r="A72" s="302" t="s">
        <v>273</v>
      </c>
      <c r="B72" s="316">
        <f t="shared" si="9"/>
        <v>102</v>
      </c>
      <c r="C72" s="304"/>
      <c r="D72" s="311">
        <f t="shared" si="6"/>
        <v>10.2</v>
      </c>
      <c r="E72" s="310">
        <f t="shared" si="10"/>
        <v>0</v>
      </c>
      <c r="F72" s="311">
        <f t="shared" si="7"/>
        <v>5.1</v>
      </c>
      <c r="G72" s="310">
        <f t="shared" si="8"/>
        <v>5.1</v>
      </c>
      <c r="H72" s="310">
        <f t="shared" si="11"/>
        <v>5.1</v>
      </c>
      <c r="I72" s="323">
        <f t="shared" si="12"/>
        <v>127.49999999999999</v>
      </c>
    </row>
    <row r="73" spans="1:9" ht="12.75">
      <c r="A73" s="302" t="s">
        <v>274</v>
      </c>
      <c r="B73" s="316">
        <f t="shared" si="9"/>
        <v>111.16</v>
      </c>
      <c r="C73" s="304"/>
      <c r="D73" s="311">
        <f t="shared" si="6"/>
        <v>11.12</v>
      </c>
      <c r="E73" s="310">
        <f t="shared" si="10"/>
        <v>0</v>
      </c>
      <c r="F73" s="311">
        <f t="shared" si="7"/>
        <v>5.56</v>
      </c>
      <c r="G73" s="310">
        <f t="shared" si="8"/>
        <v>5.56</v>
      </c>
      <c r="H73" s="310">
        <f t="shared" si="11"/>
        <v>5.56</v>
      </c>
      <c r="I73" s="323">
        <f t="shared" si="12"/>
        <v>138.96</v>
      </c>
    </row>
    <row r="74" spans="1:9" ht="12.75">
      <c r="A74" s="302" t="s">
        <v>275</v>
      </c>
      <c r="B74" s="316">
        <f t="shared" si="9"/>
        <v>118.04</v>
      </c>
      <c r="C74" s="304"/>
      <c r="D74" s="311">
        <f t="shared" si="6"/>
        <v>11.8</v>
      </c>
      <c r="E74" s="310">
        <f t="shared" si="10"/>
        <v>0</v>
      </c>
      <c r="F74" s="311">
        <f t="shared" si="7"/>
        <v>5.9</v>
      </c>
      <c r="G74" s="310">
        <f t="shared" si="8"/>
        <v>5.9</v>
      </c>
      <c r="H74" s="310">
        <f t="shared" si="11"/>
        <v>5.9</v>
      </c>
      <c r="I74" s="323">
        <f t="shared" si="12"/>
        <v>147.54000000000002</v>
      </c>
    </row>
    <row r="75" spans="1:9" ht="12.75">
      <c r="A75" s="302" t="s">
        <v>276</v>
      </c>
      <c r="B75" s="316">
        <f t="shared" si="9"/>
        <v>127.21</v>
      </c>
      <c r="C75" s="304"/>
      <c r="D75" s="311">
        <f t="shared" si="6"/>
        <v>12.72</v>
      </c>
      <c r="E75" s="310">
        <f t="shared" si="10"/>
        <v>0</v>
      </c>
      <c r="F75" s="311">
        <f t="shared" si="7"/>
        <v>6.36</v>
      </c>
      <c r="G75" s="310">
        <f t="shared" si="8"/>
        <v>6.36</v>
      </c>
      <c r="H75" s="310">
        <f t="shared" si="11"/>
        <v>6.36</v>
      </c>
      <c r="I75" s="323">
        <f t="shared" si="12"/>
        <v>159.01000000000005</v>
      </c>
    </row>
    <row r="76" spans="1:9" ht="12.75">
      <c r="A76" s="302" t="s">
        <v>277</v>
      </c>
      <c r="B76" s="316">
        <f t="shared" si="9"/>
        <v>136.38</v>
      </c>
      <c r="C76" s="304"/>
      <c r="D76" s="311">
        <f t="shared" si="6"/>
        <v>13.64</v>
      </c>
      <c r="E76" s="310">
        <f t="shared" si="10"/>
        <v>0</v>
      </c>
      <c r="F76" s="311">
        <f t="shared" si="7"/>
        <v>6.82</v>
      </c>
      <c r="G76" s="310">
        <f t="shared" si="8"/>
        <v>6.82</v>
      </c>
      <c r="H76" s="310">
        <f t="shared" si="11"/>
        <v>6.82</v>
      </c>
      <c r="I76" s="323">
        <f t="shared" si="12"/>
        <v>170.47999999999996</v>
      </c>
    </row>
    <row r="77" spans="1:9" ht="12.75">
      <c r="A77" s="302" t="s">
        <v>278</v>
      </c>
      <c r="B77" s="316">
        <f t="shared" si="9"/>
        <v>145.55</v>
      </c>
      <c r="C77" s="304"/>
      <c r="D77" s="311">
        <f t="shared" si="6"/>
        <v>14.56</v>
      </c>
      <c r="E77" s="310">
        <f t="shared" si="10"/>
        <v>0</v>
      </c>
      <c r="F77" s="311">
        <f t="shared" si="7"/>
        <v>7.28</v>
      </c>
      <c r="G77" s="310">
        <f t="shared" si="8"/>
        <v>7.28</v>
      </c>
      <c r="H77" s="310">
        <f t="shared" si="11"/>
        <v>7.28</v>
      </c>
      <c r="I77" s="323">
        <f t="shared" si="12"/>
        <v>181.95000000000002</v>
      </c>
    </row>
    <row r="78" spans="1:9" ht="12.75">
      <c r="A78" s="302" t="s">
        <v>279</v>
      </c>
      <c r="B78" s="316">
        <f t="shared" si="9"/>
        <v>154.71</v>
      </c>
      <c r="C78" s="304"/>
      <c r="D78" s="311">
        <f t="shared" si="6"/>
        <v>15.47</v>
      </c>
      <c r="E78" s="310">
        <f t="shared" si="10"/>
        <v>0</v>
      </c>
      <c r="F78" s="311">
        <f t="shared" si="7"/>
        <v>7.74</v>
      </c>
      <c r="G78" s="310">
        <f t="shared" si="8"/>
        <v>7.74</v>
      </c>
      <c r="H78" s="310">
        <f t="shared" si="11"/>
        <v>7.74</v>
      </c>
      <c r="I78" s="323">
        <f t="shared" si="12"/>
        <v>193.40000000000003</v>
      </c>
    </row>
    <row r="79" spans="1:9" ht="12.75">
      <c r="A79" s="302" t="s">
        <v>280</v>
      </c>
      <c r="B79" s="316">
        <f t="shared" si="9"/>
        <v>177.63</v>
      </c>
      <c r="C79" s="304"/>
      <c r="D79" s="311">
        <f t="shared" si="6"/>
        <v>17.76</v>
      </c>
      <c r="E79" s="310">
        <f t="shared" si="10"/>
        <v>0</v>
      </c>
      <c r="F79" s="311">
        <f t="shared" si="7"/>
        <v>8.88</v>
      </c>
      <c r="G79" s="310">
        <f t="shared" si="8"/>
        <v>8.88</v>
      </c>
      <c r="H79" s="310">
        <f t="shared" si="11"/>
        <v>8.88</v>
      </c>
      <c r="I79" s="323">
        <f t="shared" si="12"/>
        <v>222.02999999999997</v>
      </c>
    </row>
    <row r="80" spans="1:9" ht="12.75">
      <c r="A80" s="302" t="s">
        <v>281</v>
      </c>
      <c r="B80" s="316">
        <f t="shared" si="9"/>
        <v>200.55</v>
      </c>
      <c r="C80" s="304"/>
      <c r="D80" s="311">
        <f t="shared" si="6"/>
        <v>20.06</v>
      </c>
      <c r="E80" s="310">
        <f t="shared" si="10"/>
        <v>0</v>
      </c>
      <c r="F80" s="311">
        <f t="shared" si="7"/>
        <v>10.03</v>
      </c>
      <c r="G80" s="310">
        <f t="shared" si="8"/>
        <v>10.03</v>
      </c>
      <c r="H80" s="310">
        <f t="shared" si="11"/>
        <v>10.03</v>
      </c>
      <c r="I80" s="323">
        <f t="shared" si="12"/>
        <v>250.70000000000002</v>
      </c>
    </row>
    <row r="81" spans="1:9" ht="12.75">
      <c r="A81" s="302" t="s">
        <v>282</v>
      </c>
      <c r="B81" s="316">
        <f t="shared" si="9"/>
        <v>223.48</v>
      </c>
      <c r="C81" s="304"/>
      <c r="D81" s="311">
        <f t="shared" si="6"/>
        <v>22.35</v>
      </c>
      <c r="E81" s="310">
        <f t="shared" si="10"/>
        <v>0</v>
      </c>
      <c r="F81" s="311">
        <f t="shared" si="7"/>
        <v>11.17</v>
      </c>
      <c r="G81" s="310">
        <f t="shared" si="8"/>
        <v>11.17</v>
      </c>
      <c r="H81" s="310">
        <f t="shared" si="11"/>
        <v>11.17</v>
      </c>
      <c r="I81" s="323">
        <f t="shared" si="12"/>
        <v>279.34000000000003</v>
      </c>
    </row>
    <row r="82" spans="1:9" ht="12.75">
      <c r="A82" s="302" t="s">
        <v>283</v>
      </c>
      <c r="B82" s="316">
        <f t="shared" si="9"/>
        <v>246.39</v>
      </c>
      <c r="C82" s="304"/>
      <c r="D82" s="311">
        <f t="shared" si="6"/>
        <v>24.64</v>
      </c>
      <c r="E82" s="310">
        <f t="shared" si="10"/>
        <v>0</v>
      </c>
      <c r="F82" s="311">
        <f t="shared" si="7"/>
        <v>12.32</v>
      </c>
      <c r="G82" s="310">
        <f t="shared" si="8"/>
        <v>12.32</v>
      </c>
      <c r="H82" s="310">
        <f t="shared" si="11"/>
        <v>12.32</v>
      </c>
      <c r="I82" s="323">
        <f t="shared" si="12"/>
        <v>307.98999999999995</v>
      </c>
    </row>
    <row r="83" spans="1:9" ht="12.75">
      <c r="A83" s="302" t="s">
        <v>284</v>
      </c>
      <c r="B83" s="316">
        <f t="shared" si="9"/>
        <v>269.31</v>
      </c>
      <c r="C83" s="304"/>
      <c r="D83" s="311">
        <f t="shared" si="6"/>
        <v>26.93</v>
      </c>
      <c r="E83" s="310">
        <f t="shared" si="10"/>
        <v>0</v>
      </c>
      <c r="F83" s="311">
        <f t="shared" si="7"/>
        <v>13.47</v>
      </c>
      <c r="G83" s="310">
        <f t="shared" si="8"/>
        <v>13.47</v>
      </c>
      <c r="H83" s="310">
        <f t="shared" si="11"/>
        <v>13.47</v>
      </c>
      <c r="I83" s="323">
        <f t="shared" si="12"/>
        <v>336.6500000000001</v>
      </c>
    </row>
    <row r="84" spans="1:9" ht="12.75">
      <c r="A84" s="302" t="s">
        <v>285</v>
      </c>
      <c r="B84" s="316">
        <f t="shared" si="9"/>
        <v>292.23</v>
      </c>
      <c r="C84" s="304"/>
      <c r="D84" s="311">
        <f t="shared" si="6"/>
        <v>29.22</v>
      </c>
      <c r="E84" s="310">
        <f t="shared" si="10"/>
        <v>0</v>
      </c>
      <c r="F84" s="311">
        <f t="shared" si="7"/>
        <v>14.61</v>
      </c>
      <c r="G84" s="310">
        <f t="shared" si="8"/>
        <v>14.61</v>
      </c>
      <c r="H84" s="310">
        <f t="shared" si="11"/>
        <v>14.61</v>
      </c>
      <c r="I84" s="323">
        <f t="shared" si="12"/>
        <v>365.2800000000001</v>
      </c>
    </row>
    <row r="85" spans="1:9" ht="12.75">
      <c r="A85" s="302" t="s">
        <v>305</v>
      </c>
      <c r="B85" s="316">
        <f t="shared" si="9"/>
        <v>315.15</v>
      </c>
      <c r="C85" s="304"/>
      <c r="D85" s="311">
        <f t="shared" si="6"/>
        <v>31.52</v>
      </c>
      <c r="E85" s="310">
        <f t="shared" si="10"/>
        <v>0</v>
      </c>
      <c r="F85" s="311">
        <f t="shared" si="7"/>
        <v>15.76</v>
      </c>
      <c r="G85" s="310">
        <f t="shared" si="8"/>
        <v>15.76</v>
      </c>
      <c r="H85" s="310">
        <f t="shared" si="11"/>
        <v>15.76</v>
      </c>
      <c r="I85" s="323">
        <f t="shared" si="12"/>
        <v>393.94999999999993</v>
      </c>
    </row>
    <row r="86" spans="1:9" ht="12.75">
      <c r="A86" s="302" t="s">
        <v>306</v>
      </c>
      <c r="B86" s="316">
        <f t="shared" si="9"/>
        <v>338.07</v>
      </c>
      <c r="C86" s="304"/>
      <c r="D86" s="311">
        <f t="shared" si="6"/>
        <v>33.81</v>
      </c>
      <c r="E86" s="310">
        <f t="shared" si="10"/>
        <v>0</v>
      </c>
      <c r="F86" s="311">
        <f t="shared" si="7"/>
        <v>16.9</v>
      </c>
      <c r="G86" s="310">
        <f t="shared" si="8"/>
        <v>16.9</v>
      </c>
      <c r="H86" s="310">
        <f t="shared" si="11"/>
        <v>16.9</v>
      </c>
      <c r="I86" s="323">
        <f t="shared" si="12"/>
        <v>422.5799999999999</v>
      </c>
    </row>
    <row r="87" spans="1:9" ht="12.75">
      <c r="A87" s="302" t="s">
        <v>307</v>
      </c>
      <c r="B87" s="316">
        <f t="shared" si="9"/>
        <v>360.99</v>
      </c>
      <c r="C87" s="304"/>
      <c r="D87" s="311">
        <f t="shared" si="6"/>
        <v>36.1</v>
      </c>
      <c r="E87" s="310">
        <f t="shared" si="10"/>
        <v>0</v>
      </c>
      <c r="F87" s="311">
        <f t="shared" si="7"/>
        <v>18.05</v>
      </c>
      <c r="G87" s="310">
        <f t="shared" si="8"/>
        <v>18.05</v>
      </c>
      <c r="H87" s="310">
        <f t="shared" si="11"/>
        <v>18.05</v>
      </c>
      <c r="I87" s="323">
        <f t="shared" si="12"/>
        <v>451.24000000000007</v>
      </c>
    </row>
    <row r="88" spans="1:9" ht="12.75">
      <c r="A88" s="302" t="s">
        <v>308</v>
      </c>
      <c r="B88" s="316">
        <f t="shared" si="9"/>
        <v>383.92</v>
      </c>
      <c r="C88" s="304"/>
      <c r="D88" s="311">
        <f t="shared" si="6"/>
        <v>38.39</v>
      </c>
      <c r="E88" s="310">
        <f t="shared" si="10"/>
        <v>0</v>
      </c>
      <c r="F88" s="311">
        <f t="shared" si="7"/>
        <v>19.2</v>
      </c>
      <c r="G88" s="310">
        <f t="shared" si="8"/>
        <v>19.2</v>
      </c>
      <c r="H88" s="310">
        <f t="shared" si="11"/>
        <v>19.2</v>
      </c>
      <c r="I88" s="323">
        <f t="shared" si="12"/>
        <v>479.90999999999997</v>
      </c>
    </row>
    <row r="89" spans="1:9" ht="12.75">
      <c r="A89" s="302" t="s">
        <v>309</v>
      </c>
      <c r="B89" s="316">
        <f t="shared" si="9"/>
        <v>406.84</v>
      </c>
      <c r="C89" s="304"/>
      <c r="D89" s="311">
        <f t="shared" si="6"/>
        <v>40.68</v>
      </c>
      <c r="E89" s="310">
        <f t="shared" si="10"/>
        <v>0</v>
      </c>
      <c r="F89" s="311">
        <f t="shared" si="7"/>
        <v>20.34</v>
      </c>
      <c r="G89" s="310">
        <f t="shared" si="8"/>
        <v>20.34</v>
      </c>
      <c r="H89" s="310">
        <f t="shared" si="11"/>
        <v>20.34</v>
      </c>
      <c r="I89" s="323">
        <f t="shared" si="12"/>
        <v>508.5399999999999</v>
      </c>
    </row>
    <row r="90" spans="1:9" ht="12.75">
      <c r="A90" s="302" t="s">
        <v>310</v>
      </c>
      <c r="B90" s="316">
        <f t="shared" si="9"/>
        <v>429.76</v>
      </c>
      <c r="C90" s="304"/>
      <c r="D90" s="311">
        <f t="shared" si="6"/>
        <v>42.98</v>
      </c>
      <c r="E90" s="310">
        <f t="shared" si="10"/>
        <v>0</v>
      </c>
      <c r="F90" s="311">
        <f t="shared" si="7"/>
        <v>21.49</v>
      </c>
      <c r="G90" s="310">
        <f t="shared" si="8"/>
        <v>21.49</v>
      </c>
      <c r="H90" s="310">
        <f t="shared" si="11"/>
        <v>21.49</v>
      </c>
      <c r="I90" s="323">
        <f t="shared" si="12"/>
        <v>537.21</v>
      </c>
    </row>
    <row r="91" spans="1:9" ht="12.75">
      <c r="A91" s="302" t="s">
        <v>311</v>
      </c>
      <c r="B91" s="316">
        <f t="shared" si="9"/>
        <v>452.67</v>
      </c>
      <c r="C91" s="304"/>
      <c r="D91" s="311">
        <f t="shared" si="6"/>
        <v>45.27</v>
      </c>
      <c r="E91" s="310">
        <f t="shared" si="10"/>
        <v>0</v>
      </c>
      <c r="F91" s="311">
        <f t="shared" si="7"/>
        <v>22.63</v>
      </c>
      <c r="G91" s="310">
        <f t="shared" si="8"/>
        <v>22.63</v>
      </c>
      <c r="H91" s="310">
        <f t="shared" si="11"/>
        <v>22.63</v>
      </c>
      <c r="I91" s="323">
        <f t="shared" si="12"/>
        <v>565.83</v>
      </c>
    </row>
    <row r="92" spans="1:9" ht="12.75">
      <c r="A92" s="302" t="s">
        <v>312</v>
      </c>
      <c r="B92" s="316">
        <f t="shared" si="9"/>
        <v>475.59</v>
      </c>
      <c r="C92" s="304"/>
      <c r="D92" s="311">
        <f t="shared" si="6"/>
        <v>47.56</v>
      </c>
      <c r="E92" s="310">
        <f t="shared" si="10"/>
        <v>0</v>
      </c>
      <c r="F92" s="311">
        <f t="shared" si="7"/>
        <v>23.78</v>
      </c>
      <c r="G92" s="310">
        <f t="shared" si="8"/>
        <v>23.78</v>
      </c>
      <c r="H92" s="310">
        <f t="shared" si="11"/>
        <v>23.78</v>
      </c>
      <c r="I92" s="323">
        <f t="shared" si="12"/>
        <v>594.4899999999999</v>
      </c>
    </row>
    <row r="93" spans="1:9" ht="12.75">
      <c r="A93" s="302" t="s">
        <v>313</v>
      </c>
      <c r="B93" s="316">
        <f t="shared" si="9"/>
        <v>498.51</v>
      </c>
      <c r="C93" s="304"/>
      <c r="D93" s="311">
        <f t="shared" si="6"/>
        <v>49.85</v>
      </c>
      <c r="E93" s="310">
        <f t="shared" si="10"/>
        <v>0</v>
      </c>
      <c r="F93" s="311">
        <f t="shared" si="7"/>
        <v>24.93</v>
      </c>
      <c r="G93" s="310">
        <f t="shared" si="8"/>
        <v>24.93</v>
      </c>
      <c r="H93" s="310">
        <f t="shared" si="11"/>
        <v>24.93</v>
      </c>
      <c r="I93" s="323">
        <f t="shared" si="12"/>
        <v>623.1499999999999</v>
      </c>
    </row>
    <row r="94" spans="1:9" ht="12.75">
      <c r="A94" s="302" t="s">
        <v>314</v>
      </c>
      <c r="B94" s="316">
        <f t="shared" si="9"/>
        <v>521.43</v>
      </c>
      <c r="C94" s="304"/>
      <c r="D94" s="311">
        <f t="shared" si="6"/>
        <v>52.14</v>
      </c>
      <c r="E94" s="310">
        <f t="shared" si="10"/>
        <v>0</v>
      </c>
      <c r="F94" s="311">
        <f t="shared" si="7"/>
        <v>26.07</v>
      </c>
      <c r="G94" s="310">
        <f t="shared" si="8"/>
        <v>26.07</v>
      </c>
      <c r="H94" s="310">
        <f t="shared" si="11"/>
        <v>26.07</v>
      </c>
      <c r="I94" s="323">
        <f t="shared" si="12"/>
        <v>651.7800000000001</v>
      </c>
    </row>
    <row r="95" spans="1:9" ht="12.75">
      <c r="A95" s="302" t="s">
        <v>315</v>
      </c>
      <c r="B95" s="316">
        <f t="shared" si="9"/>
        <v>544.36</v>
      </c>
      <c r="C95" s="304"/>
      <c r="D95" s="311">
        <f t="shared" si="6"/>
        <v>54.44</v>
      </c>
      <c r="E95" s="310">
        <f t="shared" si="10"/>
        <v>0</v>
      </c>
      <c r="F95" s="311">
        <f t="shared" si="7"/>
        <v>27.22</v>
      </c>
      <c r="G95" s="310">
        <f t="shared" si="8"/>
        <v>27.22</v>
      </c>
      <c r="H95" s="310">
        <f t="shared" si="11"/>
        <v>27.22</v>
      </c>
      <c r="I95" s="323">
        <f t="shared" si="12"/>
        <v>680.46</v>
      </c>
    </row>
    <row r="96" spans="1:9" ht="12.75">
      <c r="A96" s="302" t="s">
        <v>316</v>
      </c>
      <c r="B96" s="316">
        <f t="shared" si="9"/>
        <v>567.28</v>
      </c>
      <c r="C96" s="304"/>
      <c r="D96" s="311">
        <f t="shared" si="6"/>
        <v>56.73</v>
      </c>
      <c r="E96" s="310">
        <f t="shared" si="10"/>
        <v>0</v>
      </c>
      <c r="F96" s="311">
        <f t="shared" si="7"/>
        <v>28.36</v>
      </c>
      <c r="G96" s="310">
        <f t="shared" si="8"/>
        <v>28.36</v>
      </c>
      <c r="H96" s="310">
        <f t="shared" si="11"/>
        <v>28.36</v>
      </c>
      <c r="I96" s="323">
        <f t="shared" si="12"/>
        <v>709.09</v>
      </c>
    </row>
    <row r="97" spans="1:9" ht="12.75">
      <c r="A97" s="302" t="s">
        <v>317</v>
      </c>
      <c r="B97" s="316">
        <f t="shared" si="9"/>
        <v>590.2</v>
      </c>
      <c r="C97" s="304"/>
      <c r="D97" s="311">
        <f t="shared" si="6"/>
        <v>59.02</v>
      </c>
      <c r="E97" s="310">
        <f t="shared" si="10"/>
        <v>0</v>
      </c>
      <c r="F97" s="311">
        <f t="shared" si="7"/>
        <v>29.51</v>
      </c>
      <c r="G97" s="310">
        <f t="shared" si="8"/>
        <v>29.51</v>
      </c>
      <c r="H97" s="310">
        <f t="shared" si="11"/>
        <v>29.51</v>
      </c>
      <c r="I97" s="323">
        <f t="shared" si="12"/>
        <v>737.75</v>
      </c>
    </row>
    <row r="98" spans="1:9" ht="24" customHeight="1" thickBot="1">
      <c r="A98" s="317" t="s">
        <v>318</v>
      </c>
      <c r="B98" s="316">
        <f t="shared" si="9"/>
        <v>613.12</v>
      </c>
      <c r="C98" s="304"/>
      <c r="D98" s="318">
        <f t="shared" si="6"/>
        <v>61.31</v>
      </c>
      <c r="E98" s="319">
        <f t="shared" si="10"/>
        <v>0</v>
      </c>
      <c r="F98" s="318">
        <f t="shared" si="7"/>
        <v>30.66</v>
      </c>
      <c r="G98" s="310">
        <f t="shared" si="8"/>
        <v>30.66</v>
      </c>
      <c r="H98" s="310">
        <f t="shared" si="11"/>
        <v>30.66</v>
      </c>
      <c r="I98" s="323">
        <f t="shared" si="12"/>
        <v>766.41</v>
      </c>
    </row>
    <row r="99" spans="1:9" ht="24.75" customHeight="1" thickBot="1">
      <c r="A99" s="655" t="s">
        <v>319</v>
      </c>
      <c r="B99" s="656"/>
      <c r="C99" s="656"/>
      <c r="D99" s="656"/>
      <c r="E99" s="656"/>
      <c r="F99" s="656"/>
      <c r="G99" s="656"/>
      <c r="H99" s="656"/>
      <c r="I99" s="657"/>
    </row>
    <row r="100" spans="1:9" ht="24.75" customHeight="1">
      <c r="A100" s="646" t="s">
        <v>662</v>
      </c>
      <c r="B100" s="647"/>
      <c r="C100" s="647"/>
      <c r="D100" s="647"/>
      <c r="E100" s="647"/>
      <c r="F100" s="647"/>
      <c r="G100" s="647"/>
      <c r="H100" s="647"/>
      <c r="I100" s="648"/>
    </row>
    <row r="101" spans="1:9" ht="24.75" customHeight="1">
      <c r="A101" s="649" t="s">
        <v>664</v>
      </c>
      <c r="B101" s="650"/>
      <c r="C101" s="650"/>
      <c r="D101" s="650"/>
      <c r="E101" s="650"/>
      <c r="F101" s="650"/>
      <c r="G101" s="650"/>
      <c r="H101" s="650"/>
      <c r="I101" s="651"/>
    </row>
    <row r="102" spans="1:9" ht="24.75" customHeight="1">
      <c r="A102" s="649" t="s">
        <v>663</v>
      </c>
      <c r="B102" s="650"/>
      <c r="C102" s="650"/>
      <c r="D102" s="650"/>
      <c r="E102" s="650"/>
      <c r="F102" s="650"/>
      <c r="G102" s="650"/>
      <c r="H102" s="650"/>
      <c r="I102" s="651"/>
    </row>
    <row r="103" spans="1:9" ht="24.75" customHeight="1">
      <c r="A103" s="338"/>
      <c r="B103" s="339"/>
      <c r="C103" s="339"/>
      <c r="D103" s="339"/>
      <c r="E103" s="339"/>
      <c r="F103" s="339"/>
      <c r="G103" s="339"/>
      <c r="H103" s="339"/>
      <c r="I103" s="340"/>
    </row>
    <row r="104" spans="1:9" ht="24.75" customHeight="1">
      <c r="A104" s="646" t="s">
        <v>659</v>
      </c>
      <c r="B104" s="658"/>
      <c r="C104" s="658"/>
      <c r="D104" s="658"/>
      <c r="E104" s="658"/>
      <c r="F104" s="658"/>
      <c r="G104" s="658"/>
      <c r="H104" s="658"/>
      <c r="I104" s="659"/>
    </row>
    <row r="105" spans="1:9" ht="24.75" customHeight="1">
      <c r="A105" s="327"/>
      <c r="B105" s="326"/>
      <c r="C105" s="326"/>
      <c r="D105" s="326"/>
      <c r="E105" s="326"/>
      <c r="F105" s="326"/>
      <c r="G105" s="326"/>
      <c r="H105" s="326"/>
      <c r="I105" s="328"/>
    </row>
    <row r="106" spans="1:9" ht="24.75" customHeight="1">
      <c r="A106" s="646" t="s">
        <v>660</v>
      </c>
      <c r="B106" s="658"/>
      <c r="C106" s="658"/>
      <c r="D106" s="658"/>
      <c r="E106" s="658"/>
      <c r="F106" s="658"/>
      <c r="G106" s="658"/>
      <c r="H106" s="658"/>
      <c r="I106" s="659"/>
    </row>
    <row r="107" spans="1:9" ht="24.75" customHeight="1">
      <c r="A107" s="324" t="s">
        <v>661</v>
      </c>
      <c r="B107" s="326"/>
      <c r="C107" s="326"/>
      <c r="D107" s="326"/>
      <c r="E107" s="326"/>
      <c r="F107" s="326"/>
      <c r="G107" s="326"/>
      <c r="H107" s="326"/>
      <c r="I107" s="328"/>
    </row>
    <row r="108" spans="1:9" ht="24.75" customHeight="1">
      <c r="A108" s="327"/>
      <c r="B108" s="326"/>
      <c r="C108" s="326"/>
      <c r="D108" s="326"/>
      <c r="E108" s="326"/>
      <c r="F108" s="326"/>
      <c r="G108" s="326"/>
      <c r="H108" s="326"/>
      <c r="I108" s="328"/>
    </row>
    <row r="109" spans="1:9" ht="24.75" customHeight="1">
      <c r="A109" s="646" t="s">
        <v>665</v>
      </c>
      <c r="B109" s="647"/>
      <c r="C109" s="647"/>
      <c r="D109" s="647"/>
      <c r="E109" s="647"/>
      <c r="F109" s="647"/>
      <c r="G109" s="647"/>
      <c r="H109" s="647"/>
      <c r="I109" s="648"/>
    </row>
    <row r="110" spans="1:9" ht="24.75" customHeight="1">
      <c r="A110" s="646" t="s">
        <v>666</v>
      </c>
      <c r="B110" s="647"/>
      <c r="C110" s="647"/>
      <c r="D110" s="647"/>
      <c r="E110" s="647"/>
      <c r="F110" s="647"/>
      <c r="G110" s="647"/>
      <c r="H110" s="647"/>
      <c r="I110" s="648"/>
    </row>
    <row r="111" spans="1:9" ht="24.75" customHeight="1">
      <c r="A111" s="646" t="s">
        <v>667</v>
      </c>
      <c r="B111" s="647"/>
      <c r="C111" s="647"/>
      <c r="D111" s="647"/>
      <c r="E111" s="647"/>
      <c r="F111" s="647"/>
      <c r="G111" s="647"/>
      <c r="H111" s="647"/>
      <c r="I111" s="648"/>
    </row>
    <row r="112" spans="1:9" ht="24.75" customHeight="1">
      <c r="A112" s="646" t="s">
        <v>668</v>
      </c>
      <c r="B112" s="647"/>
      <c r="C112" s="647"/>
      <c r="D112" s="647"/>
      <c r="E112" s="647"/>
      <c r="F112" s="647"/>
      <c r="G112" s="647"/>
      <c r="H112" s="647"/>
      <c r="I112" s="648"/>
    </row>
    <row r="113" spans="1:9" ht="24.75" customHeight="1">
      <c r="A113" s="324"/>
      <c r="B113" s="325"/>
      <c r="C113" s="325"/>
      <c r="D113" s="325"/>
      <c r="E113" s="325"/>
      <c r="F113" s="325"/>
      <c r="G113" s="325"/>
      <c r="H113" s="325"/>
      <c r="I113" s="329"/>
    </row>
    <row r="114" spans="1:9" ht="24.75" customHeight="1">
      <c r="A114" s="646" t="s">
        <v>669</v>
      </c>
      <c r="B114" s="647"/>
      <c r="C114" s="647"/>
      <c r="D114" s="647"/>
      <c r="E114" s="647"/>
      <c r="F114" s="647"/>
      <c r="G114" s="647"/>
      <c r="H114" s="647"/>
      <c r="I114" s="648"/>
    </row>
    <row r="115" spans="1:9" ht="24.75" customHeight="1">
      <c r="A115" s="646" t="s">
        <v>671</v>
      </c>
      <c r="B115" s="647"/>
      <c r="C115" s="647"/>
      <c r="D115" s="647"/>
      <c r="E115" s="647"/>
      <c r="F115" s="647"/>
      <c r="G115" s="647"/>
      <c r="H115" s="647"/>
      <c r="I115" s="648"/>
    </row>
    <row r="116" spans="1:9" ht="13.5" thickBot="1">
      <c r="A116" s="660" t="s">
        <v>670</v>
      </c>
      <c r="B116" s="661"/>
      <c r="C116" s="661"/>
      <c r="D116" s="661"/>
      <c r="E116" s="661"/>
      <c r="F116" s="661"/>
      <c r="G116" s="661"/>
      <c r="H116" s="661"/>
      <c r="I116" s="662"/>
    </row>
  </sheetData>
  <sheetProtection/>
  <mergeCells count="20">
    <mergeCell ref="A57:I59"/>
    <mergeCell ref="A102:I102"/>
    <mergeCell ref="A104:I104"/>
    <mergeCell ref="A112:I112"/>
    <mergeCell ref="A116:I116"/>
    <mergeCell ref="A111:I111"/>
    <mergeCell ref="A114:I114"/>
    <mergeCell ref="A115:I115"/>
    <mergeCell ref="A106:I106"/>
    <mergeCell ref="A110:I110"/>
    <mergeCell ref="A3:I3"/>
    <mergeCell ref="A5:I5"/>
    <mergeCell ref="A10:I10"/>
    <mergeCell ref="A11:I15"/>
    <mergeCell ref="A16:I16"/>
    <mergeCell ref="A109:I109"/>
    <mergeCell ref="A101:I101"/>
    <mergeCell ref="A9:I9"/>
    <mergeCell ref="A99:I99"/>
    <mergeCell ref="A100:I100"/>
  </mergeCells>
  <printOptions/>
  <pageMargins left="0.511811024" right="0.511811024" top="0.787401575" bottom="0.787401575" header="0.31496062" footer="0.31496062"/>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SINOREG-ES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SINOREG-ES</dc:creator>
  <cp:keywords/>
  <dc:description/>
  <cp:lastModifiedBy>Douglas</cp:lastModifiedBy>
  <cp:lastPrinted>2020-12-28T14:32:46Z</cp:lastPrinted>
  <dcterms:created xsi:type="dcterms:W3CDTF">2009-12-22T13:37:49Z</dcterms:created>
  <dcterms:modified xsi:type="dcterms:W3CDTF">2021-01-18T17:48:39Z</dcterms:modified>
  <cp:category/>
  <cp:version/>
  <cp:contentType/>
  <cp:contentStatus/>
</cp:coreProperties>
</file>